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ana\Documents\FINANCIJSKI IZVJEŠTAJI\2023\12.2023\KONSOLIDACIJA - 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83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E301" i="9" s="1"/>
  <c r="B301" i="9" s="1"/>
  <c r="G301" i="9"/>
  <c r="F301" i="9"/>
  <c r="H300" i="9"/>
  <c r="G300" i="9"/>
  <c r="F300" i="9"/>
  <c r="E300" i="9"/>
  <c r="B300" i="9" s="1"/>
  <c r="H299" i="9"/>
  <c r="E299" i="9" s="1"/>
  <c r="G299" i="9"/>
  <c r="F299" i="9"/>
  <c r="H298" i="9"/>
  <c r="G298" i="9"/>
  <c r="E298" i="9" s="1"/>
  <c r="B298" i="9" s="1"/>
  <c r="F298" i="9"/>
  <c r="H297" i="9"/>
  <c r="G297" i="9"/>
  <c r="F297" i="9"/>
  <c r="H296" i="9"/>
  <c r="G296" i="9"/>
  <c r="F296" i="9"/>
  <c r="E296" i="9"/>
  <c r="B296" i="9" s="1"/>
  <c r="H295" i="9"/>
  <c r="E295" i="9" s="1"/>
  <c r="B295" i="9" s="1"/>
  <c r="G295" i="9"/>
  <c r="F295" i="9"/>
  <c r="H294" i="9"/>
  <c r="G294" i="9"/>
  <c r="E294" i="9" s="1"/>
  <c r="B294" i="9" s="1"/>
  <c r="F294" i="9"/>
  <c r="H293" i="9"/>
  <c r="G293" i="9"/>
  <c r="F293" i="9"/>
  <c r="H292" i="9"/>
  <c r="G292" i="9"/>
  <c r="F292" i="9"/>
  <c r="E292" i="9"/>
  <c r="B292" i="9" s="1"/>
  <c r="H291" i="9"/>
  <c r="E291" i="9" s="1"/>
  <c r="G291" i="9"/>
  <c r="F291" i="9"/>
  <c r="F290" i="9"/>
  <c r="F289" i="9"/>
  <c r="H288" i="9"/>
  <c r="G288" i="9"/>
  <c r="F288" i="9"/>
  <c r="E288" i="9"/>
  <c r="B288" i="9" s="1"/>
  <c r="H287" i="9"/>
  <c r="E287" i="9" s="1"/>
  <c r="G287" i="9"/>
  <c r="F287" i="9"/>
  <c r="H286" i="9"/>
  <c r="G286" i="9"/>
  <c r="E286" i="9" s="1"/>
  <c r="B286" i="9" s="1"/>
  <c r="F286" i="9"/>
  <c r="H285" i="9"/>
  <c r="G285" i="9"/>
  <c r="F285" i="9"/>
  <c r="F284" i="9"/>
  <c r="H283" i="9"/>
  <c r="E283" i="9" s="1"/>
  <c r="B283" i="9" s="1"/>
  <c r="G283" i="9"/>
  <c r="F283" i="9"/>
  <c r="H282" i="9"/>
  <c r="E282" i="9" s="1"/>
  <c r="G282" i="9"/>
  <c r="F282" i="9"/>
  <c r="H281" i="9"/>
  <c r="G281" i="9"/>
  <c r="E281" i="9" s="1"/>
  <c r="B281" i="9" s="1"/>
  <c r="F281" i="9"/>
  <c r="F280" i="9"/>
  <c r="F279" i="9"/>
  <c r="F278" i="9"/>
  <c r="F276" i="9"/>
  <c r="L275" i="9"/>
  <c r="H275" i="9"/>
  <c r="F275" i="9"/>
  <c r="F274" i="9"/>
  <c r="I273" i="9"/>
  <c r="H273" i="9"/>
  <c r="F273" i="9"/>
  <c r="E272" i="9"/>
  <c r="M271" i="9"/>
  <c r="F271" i="9" s="1"/>
  <c r="L271" i="9"/>
  <c r="E271" i="9"/>
  <c r="B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M265" i="9"/>
  <c r="L265" i="9"/>
  <c r="F265" i="9"/>
  <c r="B265" i="9" s="1"/>
  <c r="E265" i="9"/>
  <c r="M264" i="9"/>
  <c r="L264" i="9"/>
  <c r="F264" i="9" s="1"/>
  <c r="E264" i="9"/>
  <c r="B264" i="9" s="1"/>
  <c r="M263" i="9"/>
  <c r="F263" i="9" s="1"/>
  <c r="L263" i="9"/>
  <c r="E263" i="9"/>
  <c r="B263" i="9"/>
  <c r="M262" i="9"/>
  <c r="L262" i="9"/>
  <c r="F262" i="9" s="1"/>
  <c r="E262" i="9"/>
  <c r="M261" i="9"/>
  <c r="L261" i="9"/>
  <c r="F261" i="9"/>
  <c r="B261" i="9" s="1"/>
  <c r="E261" i="9"/>
  <c r="M260" i="9"/>
  <c r="L260" i="9"/>
  <c r="F260" i="9" s="1"/>
  <c r="E260" i="9"/>
  <c r="B260" i="9" s="1"/>
  <c r="M259" i="9"/>
  <c r="F259" i="9" s="1"/>
  <c r="L259" i="9"/>
  <c r="E259" i="9"/>
  <c r="B259" i="9"/>
  <c r="M258" i="9"/>
  <c r="L258" i="9"/>
  <c r="F258" i="9" s="1"/>
  <c r="E258" i="9"/>
  <c r="M257" i="9"/>
  <c r="L257" i="9"/>
  <c r="F257" i="9"/>
  <c r="B257" i="9" s="1"/>
  <c r="E257" i="9"/>
  <c r="M256" i="9"/>
  <c r="L256" i="9"/>
  <c r="F256" i="9" s="1"/>
  <c r="E256" i="9"/>
  <c r="B256" i="9" s="1"/>
  <c r="M255" i="9"/>
  <c r="F255" i="9" s="1"/>
  <c r="L255" i="9"/>
  <c r="E255" i="9"/>
  <c r="B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M245" i="9"/>
  <c r="L245" i="9"/>
  <c r="F245" i="9"/>
  <c r="B245" i="9" s="1"/>
  <c r="E245" i="9"/>
  <c r="M244" i="9"/>
  <c r="L244" i="9"/>
  <c r="F244" i="9" s="1"/>
  <c r="E244" i="9"/>
  <c r="B244" i="9" s="1"/>
  <c r="M243" i="9"/>
  <c r="F243" i="9" s="1"/>
  <c r="L243" i="9"/>
  <c r="E243" i="9"/>
  <c r="B243" i="9"/>
  <c r="M242" i="9"/>
  <c r="L242" i="9"/>
  <c r="F242" i="9" s="1"/>
  <c r="E242" i="9"/>
  <c r="M241" i="9"/>
  <c r="L241" i="9"/>
  <c r="F241" i="9"/>
  <c r="B241" i="9" s="1"/>
  <c r="E241" i="9"/>
  <c r="M240" i="9"/>
  <c r="L240" i="9"/>
  <c r="F240" i="9" s="1"/>
  <c r="E240" i="9"/>
  <c r="B240" i="9" s="1"/>
  <c r="M239" i="9"/>
  <c r="F239" i="9" s="1"/>
  <c r="L239" i="9"/>
  <c r="E239" i="9"/>
  <c r="B239" i="9"/>
  <c r="M238" i="9"/>
  <c r="L238" i="9"/>
  <c r="F238" i="9" s="1"/>
  <c r="E238" i="9"/>
  <c r="M237" i="9"/>
  <c r="L237" i="9"/>
  <c r="F237" i="9"/>
  <c r="B237" i="9" s="1"/>
  <c r="E237" i="9"/>
  <c r="M236" i="9"/>
  <c r="L236" i="9"/>
  <c r="F236" i="9" s="1"/>
  <c r="E236" i="9"/>
  <c r="B236" i="9" s="1"/>
  <c r="M235" i="9"/>
  <c r="F235" i="9" s="1"/>
  <c r="L235" i="9"/>
  <c r="E235" i="9"/>
  <c r="B235" i="9"/>
  <c r="M234" i="9"/>
  <c r="L234" i="9"/>
  <c r="F234" i="9" s="1"/>
  <c r="E234" i="9"/>
  <c r="M233" i="9"/>
  <c r="L233" i="9"/>
  <c r="F233" i="9"/>
  <c r="B233" i="9" s="1"/>
  <c r="E233" i="9"/>
  <c r="M232" i="9"/>
  <c r="L232" i="9"/>
  <c r="F232" i="9" s="1"/>
  <c r="E232" i="9"/>
  <c r="B232" i="9" s="1"/>
  <c r="M231" i="9"/>
  <c r="F231" i="9" s="1"/>
  <c r="L231" i="9"/>
  <c r="E231" i="9"/>
  <c r="B231" i="9"/>
  <c r="M230" i="9"/>
  <c r="L230" i="9"/>
  <c r="F230" i="9" s="1"/>
  <c r="E230" i="9"/>
  <c r="M229" i="9"/>
  <c r="L229" i="9"/>
  <c r="F229" i="9"/>
  <c r="B229" i="9" s="1"/>
  <c r="E229" i="9"/>
  <c r="M228" i="9"/>
  <c r="L228" i="9"/>
  <c r="F228" i="9" s="1"/>
  <c r="E228" i="9"/>
  <c r="B228" i="9" s="1"/>
  <c r="M227" i="9"/>
  <c r="F227" i="9" s="1"/>
  <c r="L227" i="9"/>
  <c r="E227" i="9"/>
  <c r="B227" i="9"/>
  <c r="M226" i="9"/>
  <c r="L226" i="9"/>
  <c r="F226" i="9" s="1"/>
  <c r="E226" i="9"/>
  <c r="M225" i="9"/>
  <c r="L225" i="9"/>
  <c r="F225" i="9"/>
  <c r="B225" i="9" s="1"/>
  <c r="E225" i="9"/>
  <c r="M224" i="9"/>
  <c r="L224" i="9"/>
  <c r="F224" i="9" s="1"/>
  <c r="E224" i="9"/>
  <c r="B224" i="9" s="1"/>
  <c r="M223" i="9"/>
  <c r="F223" i="9" s="1"/>
  <c r="L223" i="9"/>
  <c r="E223" i="9"/>
  <c r="B223" i="9"/>
  <c r="M222" i="9"/>
  <c r="L222" i="9"/>
  <c r="F222" i="9" s="1"/>
  <c r="E222" i="9"/>
  <c r="M221" i="9"/>
  <c r="L221" i="9"/>
  <c r="F221" i="9"/>
  <c r="B221" i="9" s="1"/>
  <c r="E221" i="9"/>
  <c r="M220" i="9"/>
  <c r="L220" i="9"/>
  <c r="F220" i="9" s="1"/>
  <c r="E220" i="9"/>
  <c r="B220" i="9" s="1"/>
  <c r="M219" i="9"/>
  <c r="F219" i="9" s="1"/>
  <c r="L219" i="9"/>
  <c r="E219" i="9"/>
  <c r="B219" i="9"/>
  <c r="M218" i="9"/>
  <c r="L218" i="9"/>
  <c r="F218" i="9" s="1"/>
  <c r="E218" i="9"/>
  <c r="M217" i="9"/>
  <c r="F217" i="9" s="1"/>
  <c r="B217" i="9" s="1"/>
  <c r="L217" i="9"/>
  <c r="E217" i="9"/>
  <c r="M216" i="9"/>
  <c r="L216" i="9"/>
  <c r="F216" i="9" s="1"/>
  <c r="E216" i="9"/>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F112" i="9"/>
  <c r="H111" i="9"/>
  <c r="G111" i="9"/>
  <c r="F111" i="9"/>
  <c r="E111" i="9"/>
  <c r="B111" i="9" s="1"/>
  <c r="H110" i="9"/>
  <c r="E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E97" i="9" s="1"/>
  <c r="B97" i="9" s="1"/>
  <c r="F97" i="9"/>
  <c r="H96" i="9"/>
  <c r="G96" i="9"/>
  <c r="E96" i="9" s="1"/>
  <c r="B96" i="9" s="1"/>
  <c r="F96" i="9"/>
  <c r="H95" i="9"/>
  <c r="G95" i="9"/>
  <c r="E95" i="9" s="1"/>
  <c r="B95" i="9" s="1"/>
  <c r="F95" i="9"/>
  <c r="H94" i="9"/>
  <c r="E94" i="9" s="1"/>
  <c r="B94" i="9" s="1"/>
  <c r="G94" i="9"/>
  <c r="F94" i="9"/>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E26" i="9" s="1"/>
  <c r="B26" i="9" s="1"/>
  <c r="G26" i="9"/>
  <c r="F26" i="9"/>
  <c r="H25" i="9"/>
  <c r="G25" i="9"/>
  <c r="F25" i="9"/>
  <c r="E25" i="9"/>
  <c r="B25" i="9" s="1"/>
  <c r="H24" i="9"/>
  <c r="G24" i="9"/>
  <c r="E24" i="9" s="1"/>
  <c r="F24" i="9"/>
  <c r="H23" i="9"/>
  <c r="G23" i="9"/>
  <c r="E23" i="9" s="1"/>
  <c r="B23" i="9" s="1"/>
  <c r="F23" i="9"/>
  <c r="H22" i="9"/>
  <c r="E22" i="9" s="1"/>
  <c r="B22" i="9" s="1"/>
  <c r="G22" i="9"/>
  <c r="F22" i="9"/>
  <c r="F21" i="9"/>
  <c r="F4" i="9"/>
  <c r="O3" i="9"/>
  <c r="G275" i="9" s="1"/>
  <c r="E275" i="9" s="1"/>
  <c r="B275" i="9" s="1"/>
  <c r="I3" i="9"/>
  <c r="H3" i="9"/>
  <c r="G3" i="9"/>
  <c r="D101" i="8"/>
  <c r="I36" i="3" s="1"/>
  <c r="D95" i="8"/>
  <c r="D90" i="8"/>
  <c r="D85" i="8"/>
  <c r="D80" i="8"/>
  <c r="D75" i="8"/>
  <c r="D70" i="8"/>
  <c r="D65" i="8"/>
  <c r="D60" i="8"/>
  <c r="D55" i="8"/>
  <c r="D49" i="8" s="1"/>
  <c r="D43" i="8" s="1"/>
  <c r="I35" i="3" s="1"/>
  <c r="D50" i="8"/>
  <c r="D44" i="8"/>
  <c r="D36" i="8"/>
  <c r="D26" i="8"/>
  <c r="D24" i="8"/>
  <c r="C1499" i="1" s="1"/>
  <c r="D18" i="8"/>
  <c r="D8" i="8"/>
  <c r="D6" i="8"/>
  <c r="E44" i="7"/>
  <c r="D44" i="7"/>
  <c r="E39" i="7"/>
  <c r="D39" i="7"/>
  <c r="D38" i="7" s="1"/>
  <c r="E38" i="7"/>
  <c r="E30" i="7"/>
  <c r="D30" i="7"/>
  <c r="E23" i="7"/>
  <c r="E22" i="7" s="1"/>
  <c r="D23" i="7"/>
  <c r="D22" i="7"/>
  <c r="E14" i="7"/>
  <c r="D14" i="7"/>
  <c r="E7" i="7"/>
  <c r="D7" i="7"/>
  <c r="D6" i="7" s="1"/>
  <c r="D5" i="7" s="1"/>
  <c r="E6" i="7"/>
  <c r="E5" i="7" s="1"/>
  <c r="I29" i="3"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E78" i="5"/>
  <c r="D1056" i="1" s="1"/>
  <c r="D78"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43" i="4" s="1"/>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E420" i="4" s="1"/>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2" i="1" s="1"/>
  <c r="H412" i="1" s="1"/>
  <c r="D417" i="4"/>
  <c r="D644" i="4" s="1"/>
  <c r="F416" i="4"/>
  <c r="E416" i="4"/>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D253" i="4"/>
  <c r="D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E202" i="4"/>
  <c r="F202" i="4"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F134" i="4"/>
  <c r="E134" i="4"/>
  <c r="E133" i="4" s="1"/>
  <c r="D129" i="1" s="1"/>
  <c r="H129" i="1" s="1"/>
  <c r="D134" i="4"/>
  <c r="D133" i="4"/>
  <c r="F133" i="4" s="1"/>
  <c r="F132" i="4"/>
  <c r="F131" i="4"/>
  <c r="F130" i="4"/>
  <c r="F129" i="4"/>
  <c r="E128" i="4"/>
  <c r="D128" i="4"/>
  <c r="F128" i="4" s="1"/>
  <c r="F127" i="4"/>
  <c r="F126" i="4"/>
  <c r="E125" i="4"/>
  <c r="E124" i="4" s="1"/>
  <c r="D125" i="4"/>
  <c r="F123" i="4"/>
  <c r="F122" i="4"/>
  <c r="F121" i="4"/>
  <c r="E120" i="4"/>
  <c r="F120" i="4" s="1"/>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4" i="1" s="1"/>
  <c r="H64" i="1" s="1"/>
  <c r="D68" i="4"/>
  <c r="F68" i="4" s="1"/>
  <c r="F67" i="4"/>
  <c r="F66" i="4"/>
  <c r="E65" i="4"/>
  <c r="D65" i="4"/>
  <c r="F65" i="4" s="1"/>
  <c r="F64" i="4"/>
  <c r="F63" i="4"/>
  <c r="E62" i="4"/>
  <c r="F62" i="4" s="1"/>
  <c r="D62" i="4"/>
  <c r="F61" i="4"/>
  <c r="F60" i="4"/>
  <c r="F59" i="4"/>
  <c r="E59" i="4"/>
  <c r="D59" i="4"/>
  <c r="F58" i="4"/>
  <c r="F57" i="4"/>
  <c r="F56" i="4"/>
  <c r="F55" i="4"/>
  <c r="F54" i="4"/>
  <c r="E54" i="4"/>
  <c r="E50" i="4" s="1"/>
  <c r="D46" i="1" s="1"/>
  <c r="H46" i="1" s="1"/>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5" i="1"/>
  <c r="G1575" i="1"/>
  <c r="C1575" i="1"/>
  <c r="C1574" i="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H1560" i="1"/>
  <c r="C1560" i="1"/>
  <c r="G1560" i="1" s="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H1531" i="1"/>
  <c r="G1531" i="1"/>
  <c r="C1531" i="1"/>
  <c r="G1530" i="1"/>
  <c r="C1530" i="1"/>
  <c r="H1530" i="1" s="1"/>
  <c r="G1529" i="1"/>
  <c r="C1529" i="1"/>
  <c r="H1529" i="1" s="1"/>
  <c r="H1528" i="1"/>
  <c r="C1528" i="1"/>
  <c r="G1528" i="1" s="1"/>
  <c r="H1527" i="1"/>
  <c r="G1527" i="1"/>
  <c r="C1527" i="1"/>
  <c r="H1526" i="1"/>
  <c r="G1526" i="1"/>
  <c r="C1526" i="1"/>
  <c r="G1525" i="1"/>
  <c r="C1525" i="1"/>
  <c r="H1525" i="1" s="1"/>
  <c r="H1524" i="1"/>
  <c r="C1524" i="1"/>
  <c r="G1524" i="1" s="1"/>
  <c r="H1523" i="1"/>
  <c r="G1523" i="1"/>
  <c r="C1523" i="1"/>
  <c r="G1522" i="1"/>
  <c r="C1522" i="1"/>
  <c r="H1522" i="1" s="1"/>
  <c r="G1521" i="1"/>
  <c r="C1521" i="1"/>
  <c r="H1521" i="1" s="1"/>
  <c r="H1520" i="1"/>
  <c r="C1520" i="1"/>
  <c r="G1520" i="1" s="1"/>
  <c r="H1519" i="1"/>
  <c r="G1519" i="1"/>
  <c r="C1519" i="1"/>
  <c r="H1518" i="1"/>
  <c r="G1518" i="1"/>
  <c r="C1518" i="1"/>
  <c r="H1516" i="1"/>
  <c r="C1516" i="1"/>
  <c r="G1516" i="1" s="1"/>
  <c r="H1515" i="1"/>
  <c r="G1515" i="1"/>
  <c r="C1515" i="1"/>
  <c r="G1514" i="1"/>
  <c r="C1514" i="1"/>
  <c r="H1514" i="1" s="1"/>
  <c r="G1513" i="1"/>
  <c r="C1513" i="1"/>
  <c r="H1513" i="1" s="1"/>
  <c r="H1512" i="1"/>
  <c r="C1512" i="1"/>
  <c r="G1512" i="1" s="1"/>
  <c r="H1511" i="1"/>
  <c r="G1511" i="1"/>
  <c r="C1511" i="1"/>
  <c r="H1510" i="1"/>
  <c r="G1510" i="1"/>
  <c r="C1510" i="1"/>
  <c r="G1509" i="1"/>
  <c r="C1509" i="1"/>
  <c r="H1509" i="1" s="1"/>
  <c r="H1508" i="1"/>
  <c r="C1508" i="1"/>
  <c r="G1508" i="1" s="1"/>
  <c r="H1507" i="1"/>
  <c r="G1507" i="1"/>
  <c r="C1507" i="1"/>
  <c r="G1506" i="1"/>
  <c r="C1506" i="1"/>
  <c r="H1506" i="1" s="1"/>
  <c r="G1505" i="1"/>
  <c r="C1505" i="1"/>
  <c r="H1505" i="1" s="1"/>
  <c r="H1504" i="1"/>
  <c r="C1504" i="1"/>
  <c r="G1504" i="1" s="1"/>
  <c r="H1503" i="1"/>
  <c r="G1503" i="1"/>
  <c r="C1503" i="1"/>
  <c r="H1502" i="1"/>
  <c r="G1502" i="1"/>
  <c r="C1502" i="1"/>
  <c r="G1501" i="1"/>
  <c r="C1501" i="1"/>
  <c r="H1501" i="1" s="1"/>
  <c r="C1500" i="1"/>
  <c r="G1500" i="1" s="1"/>
  <c r="G1498" i="1"/>
  <c r="C1498" i="1"/>
  <c r="H1498" i="1" s="1"/>
  <c r="G1497" i="1"/>
  <c r="C1497" i="1"/>
  <c r="H1497" i="1" s="1"/>
  <c r="H1496" i="1"/>
  <c r="C1496" i="1"/>
  <c r="G1496" i="1" s="1"/>
  <c r="H1495" i="1"/>
  <c r="G1495" i="1"/>
  <c r="C1495" i="1"/>
  <c r="H1494" i="1"/>
  <c r="G1494" i="1"/>
  <c r="C1494" i="1"/>
  <c r="G1493" i="1"/>
  <c r="C1493" i="1"/>
  <c r="H1493" i="1" s="1"/>
  <c r="H1492" i="1"/>
  <c r="C1492" i="1"/>
  <c r="G1492" i="1" s="1"/>
  <c r="H1491" i="1"/>
  <c r="G1491" i="1"/>
  <c r="C1491" i="1"/>
  <c r="G1490" i="1"/>
  <c r="C1490" i="1"/>
  <c r="H1490" i="1" s="1"/>
  <c r="G1489" i="1"/>
  <c r="C1489" i="1"/>
  <c r="H1489" i="1" s="1"/>
  <c r="H1488" i="1"/>
  <c r="C1488" i="1"/>
  <c r="G1488" i="1" s="1"/>
  <c r="H1487" i="1"/>
  <c r="G1487" i="1"/>
  <c r="C1487" i="1"/>
  <c r="H1486" i="1"/>
  <c r="G1486" i="1"/>
  <c r="C1486" i="1"/>
  <c r="G1485" i="1"/>
  <c r="C1485" i="1"/>
  <c r="H1485" i="1" s="1"/>
  <c r="H1484" i="1"/>
  <c r="C1484" i="1"/>
  <c r="G1484" i="1" s="1"/>
  <c r="H1483" i="1"/>
  <c r="G1483" i="1"/>
  <c r="C1483" i="1"/>
  <c r="C1482" i="1"/>
  <c r="H1482" i="1" s="1"/>
  <c r="C1481" i="1"/>
  <c r="H1481" i="1" s="1"/>
  <c r="C1480" i="1"/>
  <c r="H1480" i="1" s="1"/>
  <c r="G1479" i="1"/>
  <c r="I1479" i="1" s="1"/>
  <c r="D1479" i="1"/>
  <c r="C1479" i="1"/>
  <c r="H1479" i="1" s="1"/>
  <c r="H1478" i="1"/>
  <c r="G1478" i="1"/>
  <c r="D1478" i="1"/>
  <c r="C1478" i="1"/>
  <c r="J1478" i="1" s="1"/>
  <c r="D1477" i="1"/>
  <c r="C1477" i="1"/>
  <c r="J1477" i="1" s="1"/>
  <c r="H1476" i="1"/>
  <c r="D1476" i="1"/>
  <c r="C1476" i="1"/>
  <c r="J1476" i="1" s="1"/>
  <c r="H1475" i="1"/>
  <c r="D1475" i="1"/>
  <c r="C1475" i="1"/>
  <c r="G1475" i="1" s="1"/>
  <c r="G1474" i="1"/>
  <c r="I1474" i="1" s="1"/>
  <c r="D1474" i="1"/>
  <c r="C1474" i="1"/>
  <c r="H1474" i="1" s="1"/>
  <c r="H1473" i="1"/>
  <c r="G1473" i="1"/>
  <c r="D1473" i="1"/>
  <c r="C1473" i="1"/>
  <c r="J1473" i="1" s="1"/>
  <c r="D1472" i="1"/>
  <c r="C1472" i="1"/>
  <c r="J1472" i="1" s="1"/>
  <c r="H1471" i="1"/>
  <c r="D1471" i="1"/>
  <c r="C1471" i="1"/>
  <c r="J1471" i="1" s="1"/>
  <c r="H1470" i="1"/>
  <c r="D1470" i="1"/>
  <c r="C1470" i="1"/>
  <c r="G1470" i="1" s="1"/>
  <c r="H1469" i="1"/>
  <c r="D1469" i="1"/>
  <c r="C1469" i="1"/>
  <c r="G1469" i="1" s="1"/>
  <c r="G1468" i="1"/>
  <c r="I1468" i="1" s="1"/>
  <c r="D1468" i="1"/>
  <c r="C1468" i="1"/>
  <c r="H1468" i="1" s="1"/>
  <c r="D1467" i="1"/>
  <c r="C1467" i="1"/>
  <c r="G1466" i="1"/>
  <c r="I1466" i="1" s="1"/>
  <c r="D1466" i="1"/>
  <c r="C1466" i="1"/>
  <c r="H1466" i="1" s="1"/>
  <c r="D1465" i="1"/>
  <c r="C1465" i="1"/>
  <c r="G1464" i="1"/>
  <c r="D1464" i="1"/>
  <c r="C1464" i="1"/>
  <c r="H1464" i="1" s="1"/>
  <c r="D1463" i="1"/>
  <c r="C1463" i="1"/>
  <c r="G1462" i="1"/>
  <c r="I1462" i="1" s="1"/>
  <c r="D1462" i="1"/>
  <c r="C1462" i="1"/>
  <c r="H1462" i="1" s="1"/>
  <c r="G1461" i="1"/>
  <c r="D1461" i="1"/>
  <c r="C1461" i="1"/>
  <c r="H1461" i="1" s="1"/>
  <c r="D1460" i="1"/>
  <c r="C1460" i="1"/>
  <c r="G1459" i="1"/>
  <c r="I1459" i="1" s="1"/>
  <c r="D1459" i="1"/>
  <c r="C1459" i="1"/>
  <c r="H1459" i="1" s="1"/>
  <c r="D1458" i="1"/>
  <c r="C1458" i="1"/>
  <c r="G1457" i="1"/>
  <c r="D1457" i="1"/>
  <c r="C1457" i="1"/>
  <c r="H1457" i="1" s="1"/>
  <c r="D1456" i="1"/>
  <c r="C1456" i="1"/>
  <c r="G1455" i="1"/>
  <c r="I1455" i="1" s="1"/>
  <c r="D1455" i="1"/>
  <c r="C1455" i="1"/>
  <c r="H1455" i="1" s="1"/>
  <c r="G1454" i="1"/>
  <c r="D1454" i="1"/>
  <c r="C1454" i="1"/>
  <c r="H1454" i="1" s="1"/>
  <c r="G1453" i="1"/>
  <c r="D1453" i="1"/>
  <c r="C1453" i="1"/>
  <c r="H1453" i="1" s="1"/>
  <c r="D1452" i="1"/>
  <c r="C1452" i="1"/>
  <c r="G1451" i="1"/>
  <c r="I1451" i="1" s="1"/>
  <c r="D1451" i="1"/>
  <c r="C1451" i="1"/>
  <c r="H1451" i="1" s="1"/>
  <c r="D1450" i="1"/>
  <c r="C1450" i="1"/>
  <c r="G1449" i="1"/>
  <c r="D1449" i="1"/>
  <c r="C1449" i="1"/>
  <c r="H1449" i="1" s="1"/>
  <c r="D1448" i="1"/>
  <c r="C1448" i="1"/>
  <c r="G1447" i="1"/>
  <c r="I1447" i="1" s="1"/>
  <c r="D1447" i="1"/>
  <c r="C1447" i="1"/>
  <c r="H1447" i="1" s="1"/>
  <c r="D1446" i="1"/>
  <c r="C1446" i="1"/>
  <c r="D1445" i="1"/>
  <c r="H1445" i="1" s="1"/>
  <c r="C1445" i="1"/>
  <c r="G1445" i="1" s="1"/>
  <c r="H1444" i="1"/>
  <c r="D1444" i="1"/>
  <c r="J1444" i="1" s="1"/>
  <c r="C1444" i="1"/>
  <c r="D1443" i="1"/>
  <c r="C1443" i="1"/>
  <c r="H1442" i="1"/>
  <c r="D1442" i="1"/>
  <c r="J1442" i="1" s="1"/>
  <c r="C1442" i="1"/>
  <c r="J1441" i="1"/>
  <c r="D1441" i="1"/>
  <c r="H1441" i="1" s="1"/>
  <c r="C1441" i="1"/>
  <c r="G1441" i="1" s="1"/>
  <c r="I1441" i="1" s="1"/>
  <c r="H1440" i="1"/>
  <c r="D1440" i="1"/>
  <c r="J1440" i="1" s="1"/>
  <c r="C1440" i="1"/>
  <c r="D1439" i="1"/>
  <c r="C1439" i="1"/>
  <c r="D1438" i="1"/>
  <c r="H1438" i="1" s="1"/>
  <c r="C1438" i="1"/>
  <c r="G1438" i="1" s="1"/>
  <c r="D1437" i="1"/>
  <c r="H1437" i="1" s="1"/>
  <c r="C1437" i="1"/>
  <c r="D1436" i="1"/>
  <c r="H1436" i="1" s="1"/>
  <c r="C1436" i="1"/>
  <c r="G1436" i="1" s="1"/>
  <c r="D1434" i="1"/>
  <c r="H1434" i="1" s="1"/>
  <c r="C1434" i="1"/>
  <c r="D1433" i="1"/>
  <c r="H1433" i="1" s="1"/>
  <c r="C1433" i="1"/>
  <c r="G1433" i="1" s="1"/>
  <c r="D1432" i="1"/>
  <c r="H1432" i="1" s="1"/>
  <c r="C1432" i="1"/>
  <c r="D1431" i="1"/>
  <c r="H1431" i="1" s="1"/>
  <c r="C1431" i="1"/>
  <c r="G1431" i="1" s="1"/>
  <c r="D1430" i="1"/>
  <c r="H1430" i="1" s="1"/>
  <c r="C1430" i="1"/>
  <c r="D1429" i="1"/>
  <c r="H1429" i="1" s="1"/>
  <c r="C1429" i="1"/>
  <c r="G1429" i="1" s="1"/>
  <c r="D1428" i="1"/>
  <c r="H1428" i="1" s="1"/>
  <c r="C1428" i="1"/>
  <c r="D1427" i="1"/>
  <c r="H1427" i="1" s="1"/>
  <c r="C1427" i="1"/>
  <c r="G1427" i="1" s="1"/>
  <c r="D1426" i="1"/>
  <c r="H1426" i="1" s="1"/>
  <c r="C1426" i="1"/>
  <c r="D1425" i="1"/>
  <c r="H1425" i="1" s="1"/>
  <c r="C1425" i="1"/>
  <c r="G1425" i="1" s="1"/>
  <c r="D1424" i="1"/>
  <c r="H1424" i="1" s="1"/>
  <c r="C1424" i="1"/>
  <c r="D1423" i="1"/>
  <c r="D1422" i="1"/>
  <c r="H1422" i="1" s="1"/>
  <c r="C1422" i="1"/>
  <c r="D1421" i="1"/>
  <c r="H1421" i="1" s="1"/>
  <c r="C1421" i="1"/>
  <c r="G1421" i="1" s="1"/>
  <c r="D1420" i="1"/>
  <c r="H1420" i="1" s="1"/>
  <c r="C1420" i="1"/>
  <c r="D1419" i="1"/>
  <c r="H1419" i="1" s="1"/>
  <c r="C1419" i="1"/>
  <c r="G1419" i="1" s="1"/>
  <c r="D1418" i="1"/>
  <c r="H1418" i="1" s="1"/>
  <c r="C1418" i="1"/>
  <c r="D1417" i="1"/>
  <c r="H1417" i="1" s="1"/>
  <c r="C1417" i="1"/>
  <c r="G1417" i="1" s="1"/>
  <c r="D1416" i="1"/>
  <c r="H1416" i="1" s="1"/>
  <c r="C1416" i="1"/>
  <c r="D1415" i="1"/>
  <c r="H1415" i="1" s="1"/>
  <c r="C1415" i="1"/>
  <c r="G1415" i="1" s="1"/>
  <c r="D1414" i="1"/>
  <c r="H1414" i="1" s="1"/>
  <c r="C1414" i="1"/>
  <c r="D1413" i="1"/>
  <c r="H1413" i="1" s="1"/>
  <c r="C1413" i="1"/>
  <c r="G1413" i="1" s="1"/>
  <c r="D1412" i="1"/>
  <c r="H1412" i="1" s="1"/>
  <c r="C1412" i="1"/>
  <c r="D1411" i="1"/>
  <c r="H1411" i="1" s="1"/>
  <c r="C1411" i="1"/>
  <c r="G1411" i="1" s="1"/>
  <c r="D1410" i="1"/>
  <c r="H1410" i="1" s="1"/>
  <c r="C1410" i="1"/>
  <c r="D1409" i="1"/>
  <c r="H1409" i="1" s="1"/>
  <c r="C1409" i="1"/>
  <c r="G1409" i="1" s="1"/>
  <c r="D1407" i="1"/>
  <c r="H1407" i="1" s="1"/>
  <c r="C1407" i="1"/>
  <c r="D1406" i="1"/>
  <c r="H1406" i="1" s="1"/>
  <c r="C1406" i="1"/>
  <c r="G1406" i="1" s="1"/>
  <c r="D1405" i="1"/>
  <c r="H1405" i="1" s="1"/>
  <c r="C1405" i="1"/>
  <c r="D1404" i="1"/>
  <c r="H1404" i="1" s="1"/>
  <c r="C1404" i="1"/>
  <c r="G1404" i="1" s="1"/>
  <c r="D1403" i="1"/>
  <c r="H1403" i="1" s="1"/>
  <c r="C1403" i="1"/>
  <c r="D1402" i="1"/>
  <c r="H1402" i="1" s="1"/>
  <c r="C1402" i="1"/>
  <c r="G1402" i="1" s="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H1315" i="1"/>
  <c r="D1315" i="1"/>
  <c r="G1315" i="1" s="1"/>
  <c r="C1315" i="1"/>
  <c r="D1314" i="1"/>
  <c r="C1314" i="1"/>
  <c r="D1313" i="1"/>
  <c r="G1313" i="1" s="1"/>
  <c r="C1313" i="1"/>
  <c r="H1312" i="1"/>
  <c r="D1312" i="1"/>
  <c r="G1312" i="1" s="1"/>
  <c r="C1312" i="1"/>
  <c r="H1311" i="1"/>
  <c r="D1311" i="1"/>
  <c r="G1311" i="1" s="1"/>
  <c r="C1311" i="1"/>
  <c r="D1310" i="1"/>
  <c r="C1310" i="1"/>
  <c r="D1309" i="1"/>
  <c r="G1309" i="1" s="1"/>
  <c r="C1309" i="1"/>
  <c r="H1308" i="1"/>
  <c r="D1308" i="1"/>
  <c r="G1308" i="1" s="1"/>
  <c r="C1308" i="1"/>
  <c r="H1307" i="1"/>
  <c r="D1307" i="1"/>
  <c r="G1307" i="1" s="1"/>
  <c r="C1307" i="1"/>
  <c r="D1306" i="1"/>
  <c r="C1306" i="1"/>
  <c r="D1305" i="1"/>
  <c r="G1305" i="1" s="1"/>
  <c r="C1305" i="1"/>
  <c r="H1304" i="1"/>
  <c r="D1304" i="1"/>
  <c r="G1304" i="1" s="1"/>
  <c r="C1304" i="1"/>
  <c r="H1303" i="1"/>
  <c r="D1303" i="1"/>
  <c r="G1303" i="1" s="1"/>
  <c r="C1303" i="1"/>
  <c r="D1302" i="1"/>
  <c r="C1302" i="1"/>
  <c r="D1301" i="1"/>
  <c r="G1301" i="1" s="1"/>
  <c r="C1301" i="1"/>
  <c r="H1300" i="1"/>
  <c r="D1300" i="1"/>
  <c r="G1300" i="1" s="1"/>
  <c r="C1300" i="1"/>
  <c r="C1299" i="1"/>
  <c r="D1298" i="1"/>
  <c r="C1298" i="1"/>
  <c r="D1297" i="1"/>
  <c r="G1297" i="1" s="1"/>
  <c r="C1297" i="1"/>
  <c r="H1296" i="1"/>
  <c r="D1296" i="1"/>
  <c r="G1296" i="1" s="1"/>
  <c r="C1296" i="1"/>
  <c r="H1295" i="1"/>
  <c r="D1295" i="1"/>
  <c r="G1295" i="1" s="1"/>
  <c r="C1295" i="1"/>
  <c r="D1294" i="1"/>
  <c r="C1294" i="1"/>
  <c r="D1293" i="1"/>
  <c r="G1293" i="1" s="1"/>
  <c r="C1293" i="1"/>
  <c r="H1292" i="1"/>
  <c r="D1292" i="1"/>
  <c r="G1292" i="1" s="1"/>
  <c r="C1292" i="1"/>
  <c r="H1291" i="1"/>
  <c r="D1291" i="1"/>
  <c r="G1291" i="1" s="1"/>
  <c r="C1291" i="1"/>
  <c r="D1290" i="1"/>
  <c r="C1290" i="1"/>
  <c r="D1289" i="1"/>
  <c r="G1289" i="1" s="1"/>
  <c r="C1289" i="1"/>
  <c r="H1288" i="1"/>
  <c r="D1288" i="1"/>
  <c r="G1288" i="1" s="1"/>
  <c r="C1288" i="1"/>
  <c r="H1287" i="1"/>
  <c r="D1287" i="1"/>
  <c r="G1287" i="1" s="1"/>
  <c r="C1287" i="1"/>
  <c r="D1286" i="1"/>
  <c r="C1286" i="1"/>
  <c r="D1285" i="1"/>
  <c r="G1285" i="1" s="1"/>
  <c r="C1285" i="1"/>
  <c r="H1284" i="1"/>
  <c r="D1284" i="1"/>
  <c r="G1284" i="1" s="1"/>
  <c r="C1284" i="1"/>
  <c r="H1283" i="1"/>
  <c r="D1283" i="1"/>
  <c r="G1283" i="1" s="1"/>
  <c r="C1283" i="1"/>
  <c r="D1282" i="1"/>
  <c r="C1282" i="1"/>
  <c r="D1281" i="1"/>
  <c r="G1281" i="1" s="1"/>
  <c r="C1281" i="1"/>
  <c r="H1280" i="1"/>
  <c r="D1280" i="1"/>
  <c r="G1280" i="1" s="1"/>
  <c r="C1280" i="1"/>
  <c r="H1279" i="1"/>
  <c r="D1279" i="1"/>
  <c r="G1279" i="1" s="1"/>
  <c r="C1279" i="1"/>
  <c r="D1278" i="1"/>
  <c r="C1278" i="1"/>
  <c r="D1277" i="1"/>
  <c r="G1277" i="1" s="1"/>
  <c r="C1277" i="1"/>
  <c r="H1276" i="1"/>
  <c r="D1276" i="1"/>
  <c r="G1276" i="1" s="1"/>
  <c r="C1276" i="1"/>
  <c r="H1275" i="1"/>
  <c r="D1275" i="1"/>
  <c r="G1275" i="1" s="1"/>
  <c r="C1275" i="1"/>
  <c r="D1274" i="1"/>
  <c r="C1274" i="1"/>
  <c r="D1273" i="1"/>
  <c r="G1273" i="1" s="1"/>
  <c r="C1273" i="1"/>
  <c r="H1272" i="1"/>
  <c r="D1272" i="1"/>
  <c r="G1272" i="1" s="1"/>
  <c r="C1272" i="1"/>
  <c r="H1271" i="1"/>
  <c r="D1271" i="1"/>
  <c r="G1271" i="1" s="1"/>
  <c r="C1271" i="1"/>
  <c r="D1270" i="1"/>
  <c r="C1270" i="1"/>
  <c r="D1269" i="1"/>
  <c r="G1269" i="1" s="1"/>
  <c r="C1269" i="1"/>
  <c r="H1268" i="1"/>
  <c r="D1268" i="1"/>
  <c r="G1268" i="1" s="1"/>
  <c r="C1268" i="1"/>
  <c r="H1267" i="1"/>
  <c r="D1267" i="1"/>
  <c r="G1267" i="1" s="1"/>
  <c r="C1267" i="1"/>
  <c r="D1266" i="1"/>
  <c r="C1266" i="1"/>
  <c r="D1265" i="1"/>
  <c r="G1265" i="1" s="1"/>
  <c r="C1265" i="1"/>
  <c r="D1264" i="1"/>
  <c r="G1264" i="1" s="1"/>
  <c r="C1264" i="1"/>
  <c r="H1263" i="1"/>
  <c r="D1263" i="1"/>
  <c r="G1263" i="1" s="1"/>
  <c r="C1263" i="1"/>
  <c r="D1262" i="1"/>
  <c r="C1262" i="1"/>
  <c r="D1261" i="1"/>
  <c r="G1261" i="1" s="1"/>
  <c r="C1261" i="1"/>
  <c r="H1260" i="1"/>
  <c r="D1260" i="1"/>
  <c r="G1260" i="1" s="1"/>
  <c r="C1260" i="1"/>
  <c r="H1259" i="1"/>
  <c r="D1259" i="1"/>
  <c r="G1259" i="1" s="1"/>
  <c r="C1259" i="1"/>
  <c r="D1258" i="1"/>
  <c r="C1258" i="1"/>
  <c r="D1257" i="1"/>
  <c r="G1257" i="1" s="1"/>
  <c r="C1257" i="1"/>
  <c r="H1256" i="1"/>
  <c r="D1256" i="1"/>
  <c r="G1256" i="1" s="1"/>
  <c r="C1256" i="1"/>
  <c r="H1255" i="1"/>
  <c r="D1255" i="1"/>
  <c r="G1255" i="1" s="1"/>
  <c r="C1255" i="1"/>
  <c r="D1254" i="1"/>
  <c r="C1254" i="1"/>
  <c r="D1253" i="1"/>
  <c r="G1253" i="1" s="1"/>
  <c r="C1253" i="1"/>
  <c r="H1252" i="1"/>
  <c r="D1252" i="1"/>
  <c r="G1252" i="1" s="1"/>
  <c r="C1252" i="1"/>
  <c r="H1251" i="1"/>
  <c r="D1251" i="1"/>
  <c r="G1251" i="1" s="1"/>
  <c r="C1251" i="1"/>
  <c r="D1250" i="1"/>
  <c r="C1250" i="1"/>
  <c r="D1249" i="1"/>
  <c r="G1249" i="1" s="1"/>
  <c r="C1249" i="1"/>
  <c r="H1248" i="1"/>
  <c r="D1248" i="1"/>
  <c r="G1248" i="1" s="1"/>
  <c r="C1248" i="1"/>
  <c r="H1247" i="1"/>
  <c r="D1247" i="1"/>
  <c r="G1247" i="1" s="1"/>
  <c r="C1247" i="1"/>
  <c r="D1246" i="1"/>
  <c r="C1246" i="1"/>
  <c r="D1245" i="1"/>
  <c r="G1245" i="1" s="1"/>
  <c r="C1245" i="1"/>
  <c r="H1244" i="1"/>
  <c r="D1244" i="1"/>
  <c r="G1244" i="1" s="1"/>
  <c r="C1244" i="1"/>
  <c r="H1243" i="1"/>
  <c r="D1243" i="1"/>
  <c r="G1243" i="1" s="1"/>
  <c r="C1243" i="1"/>
  <c r="D1242" i="1"/>
  <c r="C1242" i="1"/>
  <c r="D1241" i="1"/>
  <c r="G1241" i="1" s="1"/>
  <c r="C1241" i="1"/>
  <c r="H1240" i="1"/>
  <c r="D1240" i="1"/>
  <c r="G1240" i="1" s="1"/>
  <c r="C1240" i="1"/>
  <c r="H1239" i="1"/>
  <c r="D1239" i="1"/>
  <c r="G1239" i="1" s="1"/>
  <c r="C1239" i="1"/>
  <c r="H1238" i="1"/>
  <c r="G1238" i="1"/>
  <c r="D1238" i="1"/>
  <c r="C1238" i="1"/>
  <c r="H1237" i="1"/>
  <c r="G1237" i="1"/>
  <c r="D1237" i="1"/>
  <c r="C1237" i="1"/>
  <c r="H1236" i="1"/>
  <c r="G1236" i="1"/>
  <c r="D1236" i="1"/>
  <c r="C1236" i="1"/>
  <c r="C1235" i="1"/>
  <c r="H1234" i="1"/>
  <c r="G1234" i="1"/>
  <c r="D1234" i="1"/>
  <c r="C1234" i="1"/>
  <c r="H1233" i="1"/>
  <c r="G1233" i="1"/>
  <c r="D1233" i="1"/>
  <c r="C1233" i="1"/>
  <c r="D1232" i="1"/>
  <c r="H1232" i="1" s="1"/>
  <c r="C1232" i="1"/>
  <c r="H1231" i="1"/>
  <c r="G1231" i="1"/>
  <c r="D1231" i="1"/>
  <c r="C1231" i="1"/>
  <c r="H1230" i="1"/>
  <c r="G1230" i="1"/>
  <c r="D1230" i="1"/>
  <c r="C1230" i="1"/>
  <c r="H1229" i="1"/>
  <c r="D1229" i="1"/>
  <c r="G1229" i="1" s="1"/>
  <c r="C1229" i="1"/>
  <c r="H1228" i="1"/>
  <c r="G1228" i="1"/>
  <c r="D1228" i="1"/>
  <c r="C1228" i="1"/>
  <c r="H1227" i="1"/>
  <c r="D1227" i="1"/>
  <c r="G1227" i="1" s="1"/>
  <c r="C1227" i="1"/>
  <c r="H1226" i="1"/>
  <c r="G1226" i="1"/>
  <c r="D1226" i="1"/>
  <c r="C1226" i="1"/>
  <c r="H1225" i="1"/>
  <c r="G1225" i="1"/>
  <c r="D1225" i="1"/>
  <c r="C1225" i="1"/>
  <c r="D1224" i="1"/>
  <c r="H1224" i="1" s="1"/>
  <c r="C1224" i="1"/>
  <c r="C1223" i="1"/>
  <c r="D1221" i="1"/>
  <c r="C1221" i="1"/>
  <c r="D1220" i="1"/>
  <c r="C1220" i="1"/>
  <c r="D1219" i="1"/>
  <c r="C1219" i="1"/>
  <c r="D1218" i="1"/>
  <c r="C1218" i="1"/>
  <c r="D1217" i="1"/>
  <c r="C1217" i="1"/>
  <c r="D1216" i="1"/>
  <c r="C1216" i="1"/>
  <c r="C1215" i="1"/>
  <c r="D1213" i="1"/>
  <c r="G1213" i="1" s="1"/>
  <c r="C1213" i="1"/>
  <c r="D1212" i="1"/>
  <c r="G1212" i="1" s="1"/>
  <c r="C1212" i="1"/>
  <c r="D1211" i="1"/>
  <c r="G1211" i="1" s="1"/>
  <c r="C1211" i="1"/>
  <c r="D1210" i="1"/>
  <c r="G1210" i="1" s="1"/>
  <c r="C1210" i="1"/>
  <c r="D1209" i="1"/>
  <c r="G1209" i="1" s="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D1156" i="1"/>
  <c r="H1156" i="1" s="1"/>
  <c r="C1156" i="1"/>
  <c r="D1155" i="1"/>
  <c r="H1155" i="1" s="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G1136" i="1" s="1"/>
  <c r="C1136" i="1"/>
  <c r="D1135" i="1"/>
  <c r="G1135" i="1" s="1"/>
  <c r="C1135" i="1"/>
  <c r="H1134" i="1"/>
  <c r="D1134" i="1"/>
  <c r="G1134" i="1" s="1"/>
  <c r="C1134" i="1"/>
  <c r="D1133" i="1"/>
  <c r="C1133" i="1"/>
  <c r="D1132" i="1"/>
  <c r="G1132" i="1" s="1"/>
  <c r="C1132" i="1"/>
  <c r="D1131" i="1"/>
  <c r="G1131" i="1" s="1"/>
  <c r="C1131" i="1"/>
  <c r="H1130" i="1"/>
  <c r="D1130" i="1"/>
  <c r="G1130" i="1" s="1"/>
  <c r="C1130" i="1"/>
  <c r="D1129" i="1"/>
  <c r="C1129" i="1"/>
  <c r="D1128" i="1"/>
  <c r="G1128" i="1" s="1"/>
  <c r="C1128" i="1"/>
  <c r="D1127" i="1"/>
  <c r="G1127" i="1" s="1"/>
  <c r="C1127" i="1"/>
  <c r="H1126" i="1"/>
  <c r="D1126" i="1"/>
  <c r="G1126" i="1" s="1"/>
  <c r="C1126" i="1"/>
  <c r="D1125" i="1"/>
  <c r="C1125" i="1"/>
  <c r="D1124" i="1"/>
  <c r="G1124" i="1" s="1"/>
  <c r="C1124" i="1"/>
  <c r="D1123" i="1"/>
  <c r="G1123" i="1" s="1"/>
  <c r="C1123" i="1"/>
  <c r="H1122" i="1"/>
  <c r="D1122" i="1"/>
  <c r="G1122" i="1" s="1"/>
  <c r="C1122" i="1"/>
  <c r="D1121" i="1"/>
  <c r="C1121" i="1"/>
  <c r="D1120" i="1"/>
  <c r="G1120" i="1" s="1"/>
  <c r="C1120" i="1"/>
  <c r="D1119" i="1"/>
  <c r="G1119" i="1" s="1"/>
  <c r="C1119" i="1"/>
  <c r="H1118" i="1"/>
  <c r="D1118" i="1"/>
  <c r="G1118" i="1" s="1"/>
  <c r="C1118" i="1"/>
  <c r="D1117" i="1"/>
  <c r="C1117" i="1"/>
  <c r="D1116" i="1"/>
  <c r="G1116" i="1" s="1"/>
  <c r="C1116" i="1"/>
  <c r="D1115" i="1"/>
  <c r="G1115" i="1" s="1"/>
  <c r="C1115" i="1"/>
  <c r="H1114" i="1"/>
  <c r="D1114" i="1"/>
  <c r="G1114" i="1" s="1"/>
  <c r="C1114" i="1"/>
  <c r="D1113" i="1"/>
  <c r="C1113" i="1"/>
  <c r="D1112" i="1"/>
  <c r="G1112" i="1" s="1"/>
  <c r="C1112" i="1"/>
  <c r="D1111" i="1"/>
  <c r="G1111" i="1" s="1"/>
  <c r="C1111" i="1"/>
  <c r="H1110" i="1"/>
  <c r="D1110" i="1"/>
  <c r="G1110" i="1" s="1"/>
  <c r="C1110" i="1"/>
  <c r="D1109" i="1"/>
  <c r="C1109" i="1"/>
  <c r="D1108" i="1"/>
  <c r="G1108" i="1" s="1"/>
  <c r="C1108" i="1"/>
  <c r="D1107" i="1"/>
  <c r="G1107" i="1" s="1"/>
  <c r="C1107" i="1"/>
  <c r="H1106" i="1"/>
  <c r="D1106" i="1"/>
  <c r="G1106" i="1" s="1"/>
  <c r="C1106" i="1"/>
  <c r="D1105" i="1"/>
  <c r="C1105" i="1"/>
  <c r="D1104" i="1"/>
  <c r="G1104" i="1" s="1"/>
  <c r="C1104" i="1"/>
  <c r="D1103" i="1"/>
  <c r="G1103" i="1" s="1"/>
  <c r="C1103" i="1"/>
  <c r="H1102" i="1"/>
  <c r="D1102" i="1"/>
  <c r="G1102" i="1" s="1"/>
  <c r="C1102" i="1"/>
  <c r="D1101" i="1"/>
  <c r="C1101" i="1"/>
  <c r="D1100" i="1"/>
  <c r="G1100" i="1" s="1"/>
  <c r="C1100" i="1"/>
  <c r="D1099" i="1"/>
  <c r="G1099" i="1" s="1"/>
  <c r="C1099" i="1"/>
  <c r="H1098" i="1"/>
  <c r="D1098" i="1"/>
  <c r="G1098" i="1" s="1"/>
  <c r="C1098" i="1"/>
  <c r="D1097" i="1"/>
  <c r="C1097" i="1"/>
  <c r="D1096" i="1"/>
  <c r="G1096" i="1" s="1"/>
  <c r="C1096" i="1"/>
  <c r="D1095" i="1"/>
  <c r="G1095" i="1" s="1"/>
  <c r="C1095" i="1"/>
  <c r="H1094" i="1"/>
  <c r="D1094" i="1"/>
  <c r="G1094" i="1" s="1"/>
  <c r="C1094" i="1"/>
  <c r="D1093" i="1"/>
  <c r="C1093" i="1"/>
  <c r="D1092" i="1"/>
  <c r="G1092" i="1" s="1"/>
  <c r="C1092" i="1"/>
  <c r="D1091" i="1"/>
  <c r="G1091" i="1" s="1"/>
  <c r="C1091" i="1"/>
  <c r="H1090" i="1"/>
  <c r="D1090" i="1"/>
  <c r="G1090" i="1" s="1"/>
  <c r="C1090" i="1"/>
  <c r="D1089" i="1"/>
  <c r="C1089" i="1"/>
  <c r="D1088" i="1"/>
  <c r="G1088" i="1" s="1"/>
  <c r="C1088" i="1"/>
  <c r="D1087" i="1"/>
  <c r="G1087" i="1" s="1"/>
  <c r="C1087" i="1"/>
  <c r="H1086" i="1"/>
  <c r="D1086" i="1"/>
  <c r="G1086" i="1" s="1"/>
  <c r="C1086" i="1"/>
  <c r="D1085" i="1"/>
  <c r="C1085" i="1"/>
  <c r="D1084" i="1"/>
  <c r="G1084" i="1" s="1"/>
  <c r="C1084" i="1"/>
  <c r="D1083" i="1"/>
  <c r="G1083" i="1" s="1"/>
  <c r="C1083" i="1"/>
  <c r="H1082" i="1"/>
  <c r="D1082" i="1"/>
  <c r="G1082" i="1" s="1"/>
  <c r="C1082" i="1"/>
  <c r="D1081" i="1"/>
  <c r="C1081" i="1"/>
  <c r="D1080" i="1"/>
  <c r="G1080" i="1" s="1"/>
  <c r="C1080" i="1"/>
  <c r="D1079" i="1"/>
  <c r="G1079" i="1" s="1"/>
  <c r="C1079" i="1"/>
  <c r="H1078" i="1"/>
  <c r="D1078" i="1"/>
  <c r="G1078" i="1" s="1"/>
  <c r="C1078" i="1"/>
  <c r="D1077" i="1"/>
  <c r="C1077" i="1"/>
  <c r="D1076" i="1"/>
  <c r="G1076" i="1" s="1"/>
  <c r="C1076" i="1"/>
  <c r="D1075" i="1"/>
  <c r="G1075" i="1" s="1"/>
  <c r="C1075" i="1"/>
  <c r="H1074" i="1"/>
  <c r="D1074" i="1"/>
  <c r="G1074" i="1" s="1"/>
  <c r="C1074" i="1"/>
  <c r="D1073" i="1"/>
  <c r="C1073" i="1"/>
  <c r="D1072" i="1"/>
  <c r="G1072" i="1" s="1"/>
  <c r="C1072" i="1"/>
  <c r="D1071" i="1"/>
  <c r="G1071" i="1" s="1"/>
  <c r="C1071" i="1"/>
  <c r="H1070" i="1"/>
  <c r="D1070" i="1"/>
  <c r="G1070" i="1" s="1"/>
  <c r="C1070" i="1"/>
  <c r="D1069" i="1"/>
  <c r="C1069" i="1"/>
  <c r="D1068" i="1"/>
  <c r="G1068" i="1" s="1"/>
  <c r="C1068" i="1"/>
  <c r="D1067" i="1"/>
  <c r="G1067" i="1" s="1"/>
  <c r="C1067" i="1"/>
  <c r="H1066" i="1"/>
  <c r="D1066" i="1"/>
  <c r="G1066" i="1" s="1"/>
  <c r="C1066" i="1"/>
  <c r="C1065" i="1"/>
  <c r="D1064" i="1"/>
  <c r="G1064" i="1" s="1"/>
  <c r="C1064" i="1"/>
  <c r="D1063" i="1"/>
  <c r="G1063" i="1" s="1"/>
  <c r="C1063" i="1"/>
  <c r="H1062" i="1"/>
  <c r="D1062" i="1"/>
  <c r="G1062" i="1" s="1"/>
  <c r="C1062" i="1"/>
  <c r="D1061" i="1"/>
  <c r="C1061" i="1"/>
  <c r="D1060" i="1"/>
  <c r="C1060" i="1"/>
  <c r="D1059" i="1"/>
  <c r="C1059" i="1"/>
  <c r="G1059" i="1" s="1"/>
  <c r="H1058" i="1"/>
  <c r="D1058" i="1"/>
  <c r="C1058" i="1"/>
  <c r="G1058" i="1" s="1"/>
  <c r="D1057" i="1"/>
  <c r="H1057" i="1" s="1"/>
  <c r="C1057" i="1"/>
  <c r="C1056" i="1"/>
  <c r="D1055" i="1"/>
  <c r="C1055" i="1"/>
  <c r="G1055" i="1" s="1"/>
  <c r="H1054" i="1"/>
  <c r="D1054" i="1"/>
  <c r="C1054" i="1"/>
  <c r="G1054" i="1" s="1"/>
  <c r="D1053" i="1"/>
  <c r="H1053" i="1" s="1"/>
  <c r="C1053" i="1"/>
  <c r="D1052" i="1"/>
  <c r="C1052" i="1"/>
  <c r="D1051" i="1"/>
  <c r="C1051" i="1"/>
  <c r="G1051" i="1" s="1"/>
  <c r="H1050" i="1"/>
  <c r="D1050" i="1"/>
  <c r="C1050" i="1"/>
  <c r="G1050" i="1" s="1"/>
  <c r="D1049" i="1"/>
  <c r="H1049" i="1" s="1"/>
  <c r="C1049" i="1"/>
  <c r="D1048" i="1"/>
  <c r="C1048" i="1"/>
  <c r="C1047" i="1"/>
  <c r="D1045" i="1"/>
  <c r="H1045" i="1" s="1"/>
  <c r="C1045" i="1"/>
  <c r="D1044" i="1"/>
  <c r="C1044" i="1"/>
  <c r="D1043" i="1"/>
  <c r="C1043" i="1"/>
  <c r="G1043" i="1" s="1"/>
  <c r="H1042" i="1"/>
  <c r="D1042" i="1"/>
  <c r="C1042" i="1"/>
  <c r="G1042" i="1" s="1"/>
  <c r="D1041" i="1"/>
  <c r="H1041" i="1" s="1"/>
  <c r="C1041" i="1"/>
  <c r="D1040" i="1"/>
  <c r="C1040" i="1"/>
  <c r="D1039" i="1"/>
  <c r="C1039" i="1"/>
  <c r="G1039" i="1" s="1"/>
  <c r="H1038" i="1"/>
  <c r="D1038" i="1"/>
  <c r="C1038" i="1"/>
  <c r="G1038" i="1" s="1"/>
  <c r="D1037" i="1"/>
  <c r="H1037" i="1" s="1"/>
  <c r="C1037" i="1"/>
  <c r="D1036" i="1"/>
  <c r="C1036"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D990" i="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D799" i="1"/>
  <c r="C799" i="1"/>
  <c r="G799" i="1" s="1"/>
  <c r="D798" i="1"/>
  <c r="C798" i="1"/>
  <c r="G798" i="1" s="1"/>
  <c r="H797" i="1"/>
  <c r="D797" i="1"/>
  <c r="C797" i="1"/>
  <c r="G797" i="1" s="1"/>
  <c r="H796" i="1"/>
  <c r="D796" i="1"/>
  <c r="C796" i="1"/>
  <c r="G796" i="1" s="1"/>
  <c r="D795" i="1"/>
  <c r="C795" i="1"/>
  <c r="G795" i="1" s="1"/>
  <c r="D794" i="1"/>
  <c r="C794" i="1"/>
  <c r="G794" i="1" s="1"/>
  <c r="H793" i="1"/>
  <c r="D793" i="1"/>
  <c r="C793" i="1"/>
  <c r="G793" i="1" s="1"/>
  <c r="H792" i="1"/>
  <c r="D792" i="1"/>
  <c r="C792" i="1"/>
  <c r="G792" i="1" s="1"/>
  <c r="D791" i="1"/>
  <c r="C791" i="1"/>
  <c r="G791" i="1" s="1"/>
  <c r="D790" i="1"/>
  <c r="C790" i="1"/>
  <c r="G790" i="1" s="1"/>
  <c r="H789" i="1"/>
  <c r="D789" i="1"/>
  <c r="C789" i="1"/>
  <c r="G789" i="1" s="1"/>
  <c r="H788" i="1"/>
  <c r="D788" i="1"/>
  <c r="C788" i="1"/>
  <c r="G788" i="1" s="1"/>
  <c r="D787" i="1"/>
  <c r="C787" i="1"/>
  <c r="G787" i="1" s="1"/>
  <c r="D786" i="1"/>
  <c r="C786" i="1"/>
  <c r="G786" i="1" s="1"/>
  <c r="H785" i="1"/>
  <c r="D785" i="1"/>
  <c r="C785" i="1"/>
  <c r="G785" i="1" s="1"/>
  <c r="H784" i="1"/>
  <c r="D784" i="1"/>
  <c r="C784" i="1"/>
  <c r="G784" i="1" s="1"/>
  <c r="D783" i="1"/>
  <c r="C783" i="1"/>
  <c r="G783" i="1" s="1"/>
  <c r="D782" i="1"/>
  <c r="C782" i="1"/>
  <c r="G782" i="1" s="1"/>
  <c r="H781" i="1"/>
  <c r="D781" i="1"/>
  <c r="C781" i="1"/>
  <c r="G781" i="1" s="1"/>
  <c r="H780" i="1"/>
  <c r="D780" i="1"/>
  <c r="C780" i="1"/>
  <c r="G780" i="1" s="1"/>
  <c r="D779" i="1"/>
  <c r="C779" i="1"/>
  <c r="G779" i="1" s="1"/>
  <c r="D778" i="1"/>
  <c r="C778" i="1"/>
  <c r="G778" i="1" s="1"/>
  <c r="H777" i="1"/>
  <c r="D777" i="1"/>
  <c r="C777" i="1"/>
  <c r="G777" i="1" s="1"/>
  <c r="H776" i="1"/>
  <c r="D776" i="1"/>
  <c r="C776" i="1"/>
  <c r="G776" i="1" s="1"/>
  <c r="D775" i="1"/>
  <c r="C775" i="1"/>
  <c r="G775" i="1" s="1"/>
  <c r="D774" i="1"/>
  <c r="C774" i="1"/>
  <c r="G774" i="1" s="1"/>
  <c r="H773" i="1"/>
  <c r="D773" i="1"/>
  <c r="C773" i="1"/>
  <c r="G773" i="1" s="1"/>
  <c r="H772" i="1"/>
  <c r="D772" i="1"/>
  <c r="C772" i="1"/>
  <c r="G772" i="1" s="1"/>
  <c r="D771" i="1"/>
  <c r="C771" i="1"/>
  <c r="G771" i="1" s="1"/>
  <c r="D770" i="1"/>
  <c r="C770" i="1"/>
  <c r="G770" i="1" s="1"/>
  <c r="H769" i="1"/>
  <c r="D769" i="1"/>
  <c r="C769" i="1"/>
  <c r="G769" i="1" s="1"/>
  <c r="H768" i="1"/>
  <c r="D768" i="1"/>
  <c r="C768" i="1"/>
  <c r="G768" i="1" s="1"/>
  <c r="D767" i="1"/>
  <c r="C767" i="1"/>
  <c r="G767" i="1" s="1"/>
  <c r="D766" i="1"/>
  <c r="C766" i="1"/>
  <c r="G766" i="1" s="1"/>
  <c r="H765" i="1"/>
  <c r="D765" i="1"/>
  <c r="C765" i="1"/>
  <c r="G765" i="1" s="1"/>
  <c r="H764" i="1"/>
  <c r="D764" i="1"/>
  <c r="C764" i="1"/>
  <c r="G764" i="1" s="1"/>
  <c r="D763" i="1"/>
  <c r="C763" i="1"/>
  <c r="G763" i="1" s="1"/>
  <c r="D762" i="1"/>
  <c r="C762" i="1"/>
  <c r="G762" i="1" s="1"/>
  <c r="H761" i="1"/>
  <c r="D761" i="1"/>
  <c r="C761" i="1"/>
  <c r="G761" i="1" s="1"/>
  <c r="H760" i="1"/>
  <c r="D760" i="1"/>
  <c r="C760" i="1"/>
  <c r="G760" i="1" s="1"/>
  <c r="D759" i="1"/>
  <c r="C759" i="1"/>
  <c r="G759" i="1" s="1"/>
  <c r="D758" i="1"/>
  <c r="C758" i="1"/>
  <c r="G758" i="1" s="1"/>
  <c r="H757" i="1"/>
  <c r="D757" i="1"/>
  <c r="C757" i="1"/>
  <c r="G757" i="1" s="1"/>
  <c r="H756" i="1"/>
  <c r="D756" i="1"/>
  <c r="C756" i="1"/>
  <c r="G756" i="1" s="1"/>
  <c r="D755" i="1"/>
  <c r="C755" i="1"/>
  <c r="G755" i="1" s="1"/>
  <c r="D754" i="1"/>
  <c r="C754" i="1"/>
  <c r="G754" i="1" s="1"/>
  <c r="H753" i="1"/>
  <c r="D753" i="1"/>
  <c r="C753" i="1"/>
  <c r="G753" i="1" s="1"/>
  <c r="H752" i="1"/>
  <c r="D752" i="1"/>
  <c r="C752" i="1"/>
  <c r="G752" i="1" s="1"/>
  <c r="D751" i="1"/>
  <c r="C751" i="1"/>
  <c r="G751" i="1" s="1"/>
  <c r="D750" i="1"/>
  <c r="C750" i="1"/>
  <c r="G750" i="1" s="1"/>
  <c r="H749" i="1"/>
  <c r="D749" i="1"/>
  <c r="C749" i="1"/>
  <c r="G749" i="1" s="1"/>
  <c r="H748" i="1"/>
  <c r="D748" i="1"/>
  <c r="C748" i="1"/>
  <c r="G748" i="1" s="1"/>
  <c r="D747" i="1"/>
  <c r="C747" i="1"/>
  <c r="G747" i="1" s="1"/>
  <c r="D746" i="1"/>
  <c r="C746" i="1"/>
  <c r="G746" i="1" s="1"/>
  <c r="H745" i="1"/>
  <c r="D745" i="1"/>
  <c r="C745" i="1"/>
  <c r="G745" i="1" s="1"/>
  <c r="H744" i="1"/>
  <c r="D744" i="1"/>
  <c r="C744" i="1"/>
  <c r="G744" i="1" s="1"/>
  <c r="D743" i="1"/>
  <c r="C743" i="1"/>
  <c r="G743" i="1" s="1"/>
  <c r="D742" i="1"/>
  <c r="C742" i="1"/>
  <c r="G742" i="1" s="1"/>
  <c r="H741" i="1"/>
  <c r="D741" i="1"/>
  <c r="C741" i="1"/>
  <c r="G741" i="1" s="1"/>
  <c r="H740" i="1"/>
  <c r="D740" i="1"/>
  <c r="C740" i="1"/>
  <c r="G740" i="1" s="1"/>
  <c r="D739" i="1"/>
  <c r="C739" i="1"/>
  <c r="G739" i="1" s="1"/>
  <c r="D738" i="1"/>
  <c r="C738" i="1"/>
  <c r="G738" i="1" s="1"/>
  <c r="H737" i="1"/>
  <c r="D737" i="1"/>
  <c r="C737" i="1"/>
  <c r="G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D641" i="1"/>
  <c r="H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643" i="4" l="1"/>
  <c r="D637" i="1" s="1"/>
  <c r="H637" i="1" s="1"/>
  <c r="G637" i="1"/>
  <c r="E644" i="4"/>
  <c r="D638" i="1" s="1"/>
  <c r="G289" i="1"/>
  <c r="D411" i="1"/>
  <c r="G412" i="1"/>
  <c r="E273" i="9"/>
  <c r="B273" i="9" s="1"/>
  <c r="G1232" i="1"/>
  <c r="G1224" i="1"/>
  <c r="D1223" i="1"/>
  <c r="H1264" i="1"/>
  <c r="F78" i="5"/>
  <c r="H1499" i="1"/>
  <c r="G1499" i="1"/>
  <c r="H1500" i="1"/>
  <c r="G1482" i="1"/>
  <c r="G1481" i="1"/>
  <c r="G641" i="1"/>
  <c r="G1156" i="1"/>
  <c r="G1155" i="1"/>
  <c r="C1576" i="1"/>
  <c r="G1576" i="1" s="1"/>
  <c r="G46" i="1"/>
  <c r="G64" i="1"/>
  <c r="G65" i="1"/>
  <c r="G129" i="1"/>
  <c r="G130" i="1"/>
  <c r="G131" i="1"/>
  <c r="G1060" i="1"/>
  <c r="H1060" i="1"/>
  <c r="G1097" i="1"/>
  <c r="H1097" i="1"/>
  <c r="H738" i="1"/>
  <c r="H742" i="1"/>
  <c r="H746" i="1"/>
  <c r="H750" i="1"/>
  <c r="H754" i="1"/>
  <c r="H758" i="1"/>
  <c r="H762" i="1"/>
  <c r="H766" i="1"/>
  <c r="H770" i="1"/>
  <c r="H774" i="1"/>
  <c r="H778" i="1"/>
  <c r="H782" i="1"/>
  <c r="H786" i="1"/>
  <c r="H790" i="1"/>
  <c r="H794" i="1"/>
  <c r="H798" i="1"/>
  <c r="G1044" i="1"/>
  <c r="H1044" i="1"/>
  <c r="G1056" i="1"/>
  <c r="H1056" i="1"/>
  <c r="G1061" i="1"/>
  <c r="H1061" i="1"/>
  <c r="G1077" i="1"/>
  <c r="H1077" i="1"/>
  <c r="G1093" i="1"/>
  <c r="H1093" i="1"/>
  <c r="G1109" i="1"/>
  <c r="H1109" i="1"/>
  <c r="G1125" i="1"/>
  <c r="H1125" i="1"/>
  <c r="H1216" i="1"/>
  <c r="G1216" i="1"/>
  <c r="H1218" i="1"/>
  <c r="G1218" i="1"/>
  <c r="H1220" i="1"/>
  <c r="G1220" i="1"/>
  <c r="H1443" i="1"/>
  <c r="J1443" i="1"/>
  <c r="G1465" i="1"/>
  <c r="I1465" i="1" s="1"/>
  <c r="J1465" i="1"/>
  <c r="H1465" i="1"/>
  <c r="G1113" i="1"/>
  <c r="H1113" i="1"/>
  <c r="G1129" i="1"/>
  <c r="H1129" i="1"/>
  <c r="G1036" i="1"/>
  <c r="H1036" i="1"/>
  <c r="G1048" i="1"/>
  <c r="H1048" i="1"/>
  <c r="G1069" i="1"/>
  <c r="H1069" i="1"/>
  <c r="G1085" i="1"/>
  <c r="H1085" i="1"/>
  <c r="G1101" i="1"/>
  <c r="H1101" i="1"/>
  <c r="G1117" i="1"/>
  <c r="H1117" i="1"/>
  <c r="G1133" i="1"/>
  <c r="H1133" i="1"/>
  <c r="G1081" i="1"/>
  <c r="H1081" i="1"/>
  <c r="H739" i="1"/>
  <c r="H743" i="1"/>
  <c r="H747" i="1"/>
  <c r="H751" i="1"/>
  <c r="H755" i="1"/>
  <c r="H759" i="1"/>
  <c r="H763" i="1"/>
  <c r="H767" i="1"/>
  <c r="H771" i="1"/>
  <c r="H775" i="1"/>
  <c r="H779" i="1"/>
  <c r="H783" i="1"/>
  <c r="H787" i="1"/>
  <c r="H791" i="1"/>
  <c r="H795" i="1"/>
  <c r="H799" i="1"/>
  <c r="G1040" i="1"/>
  <c r="H1040" i="1"/>
  <c r="G1052" i="1"/>
  <c r="H1052" i="1"/>
  <c r="G1073" i="1"/>
  <c r="H1073" i="1"/>
  <c r="G1089" i="1"/>
  <c r="H1089" i="1"/>
  <c r="G1105" i="1"/>
  <c r="H1105" i="1"/>
  <c r="G1121" i="1"/>
  <c r="H1121" i="1"/>
  <c r="G1137" i="1"/>
  <c r="H1137" i="1"/>
  <c r="G1242" i="1"/>
  <c r="H1242" i="1"/>
  <c r="G1250" i="1"/>
  <c r="H1250" i="1"/>
  <c r="G1258" i="1"/>
  <c r="H1258" i="1"/>
  <c r="G1266" i="1"/>
  <c r="H1266" i="1"/>
  <c r="G1274" i="1"/>
  <c r="H1274" i="1"/>
  <c r="G1282" i="1"/>
  <c r="H1282" i="1"/>
  <c r="G1290" i="1"/>
  <c r="H1290" i="1"/>
  <c r="G1298" i="1"/>
  <c r="H1298" i="1"/>
  <c r="H1554" i="1"/>
  <c r="G1554" i="1"/>
  <c r="H1570" i="1"/>
  <c r="G1570" i="1"/>
  <c r="G1139" i="1"/>
  <c r="H1139" i="1"/>
  <c r="G1141" i="1"/>
  <c r="H1141" i="1"/>
  <c r="G1143" i="1"/>
  <c r="H1143" i="1"/>
  <c r="G1145" i="1"/>
  <c r="H1145" i="1"/>
  <c r="G1147" i="1"/>
  <c r="H1147" i="1"/>
  <c r="G1149" i="1"/>
  <c r="H1149" i="1"/>
  <c r="G1151" i="1"/>
  <c r="H1151"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302" i="1"/>
  <c r="H1302" i="1"/>
  <c r="G1310" i="1"/>
  <c r="H1310" i="1"/>
  <c r="H1439" i="1"/>
  <c r="J1439" i="1"/>
  <c r="H1064" i="1"/>
  <c r="H1068" i="1"/>
  <c r="H1072" i="1"/>
  <c r="H1076" i="1"/>
  <c r="H1080" i="1"/>
  <c r="H1084" i="1"/>
  <c r="H1088" i="1"/>
  <c r="H1092" i="1"/>
  <c r="H1096" i="1"/>
  <c r="H1100" i="1"/>
  <c r="H1104" i="1"/>
  <c r="H1108" i="1"/>
  <c r="H1112" i="1"/>
  <c r="H1116" i="1"/>
  <c r="H1120" i="1"/>
  <c r="H1124" i="1"/>
  <c r="H1128" i="1"/>
  <c r="H1132" i="1"/>
  <c r="H1136" i="1"/>
  <c r="H1217" i="1"/>
  <c r="G1217" i="1"/>
  <c r="H1219" i="1"/>
  <c r="G1219" i="1"/>
  <c r="H1221" i="1"/>
  <c r="G1221" i="1"/>
  <c r="G1246" i="1"/>
  <c r="H1246" i="1"/>
  <c r="G1254" i="1"/>
  <c r="H1254" i="1"/>
  <c r="G1262" i="1"/>
  <c r="H1262" i="1"/>
  <c r="G1270" i="1"/>
  <c r="H1270" i="1"/>
  <c r="G1278" i="1"/>
  <c r="H1278" i="1"/>
  <c r="G1286" i="1"/>
  <c r="H1286" i="1"/>
  <c r="G1294" i="1"/>
  <c r="H1294" i="1"/>
  <c r="H1317" i="1"/>
  <c r="G1317" i="1"/>
  <c r="H1319" i="1"/>
  <c r="G1319" i="1"/>
  <c r="H1321" i="1"/>
  <c r="G1321" i="1"/>
  <c r="H1323" i="1"/>
  <c r="G1323" i="1"/>
  <c r="H1325" i="1"/>
  <c r="G1325" i="1"/>
  <c r="H1327" i="1"/>
  <c r="G1327" i="1"/>
  <c r="E177" i="5"/>
  <c r="D1157" i="1"/>
  <c r="H309" i="9"/>
  <c r="D1167" i="1"/>
  <c r="H27" i="3"/>
  <c r="C1408" i="1"/>
  <c r="H1035" i="1"/>
  <c r="G1037" i="1"/>
  <c r="H1039" i="1"/>
  <c r="G1041" i="1"/>
  <c r="H1043" i="1"/>
  <c r="G1045" i="1"/>
  <c r="G1049" i="1"/>
  <c r="H1051" i="1"/>
  <c r="G1053" i="1"/>
  <c r="H1055" i="1"/>
  <c r="G1057" i="1"/>
  <c r="H1059" i="1"/>
  <c r="H1063" i="1"/>
  <c r="H1067" i="1"/>
  <c r="H1071" i="1"/>
  <c r="H1075" i="1"/>
  <c r="H1079" i="1"/>
  <c r="H1083" i="1"/>
  <c r="H1087" i="1"/>
  <c r="H1091" i="1"/>
  <c r="H1095" i="1"/>
  <c r="H1099" i="1"/>
  <c r="H1103" i="1"/>
  <c r="H1107" i="1"/>
  <c r="H1111" i="1"/>
  <c r="H1115" i="1"/>
  <c r="H1119" i="1"/>
  <c r="H1123" i="1"/>
  <c r="H1127" i="1"/>
  <c r="H1131" i="1"/>
  <c r="H1135" i="1"/>
  <c r="G1138" i="1"/>
  <c r="H1138" i="1"/>
  <c r="G1140" i="1"/>
  <c r="H1140" i="1"/>
  <c r="G1142" i="1"/>
  <c r="H1142" i="1"/>
  <c r="G1144" i="1"/>
  <c r="H1144" i="1"/>
  <c r="G1146" i="1"/>
  <c r="H1146" i="1"/>
  <c r="G1148" i="1"/>
  <c r="H1148" i="1"/>
  <c r="G1150" i="1"/>
  <c r="H1150"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306" i="1"/>
  <c r="H1306" i="1"/>
  <c r="G1314" i="1"/>
  <c r="H1314" i="1"/>
  <c r="E635" i="4"/>
  <c r="D629" i="1" s="1"/>
  <c r="H1209" i="1"/>
  <c r="H1210" i="1"/>
  <c r="H1211" i="1"/>
  <c r="H1212" i="1"/>
  <c r="H1213"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G1410" i="1"/>
  <c r="G1412" i="1"/>
  <c r="G1414" i="1"/>
  <c r="G1416" i="1"/>
  <c r="G1418" i="1"/>
  <c r="G1420" i="1"/>
  <c r="G1422" i="1"/>
  <c r="G1437" i="1"/>
  <c r="G1439" i="1"/>
  <c r="I1439" i="1" s="1"/>
  <c r="G1443" i="1"/>
  <c r="I1443" i="1" s="1"/>
  <c r="G1446" i="1"/>
  <c r="I1446" i="1" s="1"/>
  <c r="J1446" i="1"/>
  <c r="H1446" i="1"/>
  <c r="G1450" i="1"/>
  <c r="I1450" i="1" s="1"/>
  <c r="J1450" i="1"/>
  <c r="H1450" i="1"/>
  <c r="G1458" i="1"/>
  <c r="J1458" i="1"/>
  <c r="H1458" i="1"/>
  <c r="I1464" i="1"/>
  <c r="H1542" i="1"/>
  <c r="G1542" i="1"/>
  <c r="H1558" i="1"/>
  <c r="G1558" i="1"/>
  <c r="H1574" i="1"/>
  <c r="G1574" i="1"/>
  <c r="F50" i="4"/>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G1448" i="1"/>
  <c r="J1448" i="1"/>
  <c r="H1448" i="1"/>
  <c r="G1452" i="1"/>
  <c r="I1452" i="1" s="1"/>
  <c r="J1452" i="1"/>
  <c r="H1452" i="1"/>
  <c r="G1456" i="1"/>
  <c r="J1456" i="1"/>
  <c r="H1456" i="1"/>
  <c r="G1460" i="1"/>
  <c r="J1460" i="1"/>
  <c r="H1460" i="1"/>
  <c r="H1472" i="1"/>
  <c r="G1472" i="1"/>
  <c r="H1477" i="1"/>
  <c r="G1477" i="1"/>
  <c r="I1477" i="1" s="1"/>
  <c r="H1550" i="1"/>
  <c r="G1550" i="1"/>
  <c r="H1566" i="1"/>
  <c r="G1566" i="1"/>
  <c r="F197" i="4"/>
  <c r="D196" i="4"/>
  <c r="F352" i="4"/>
  <c r="D351" i="4"/>
  <c r="G143" i="9"/>
  <c r="E143" i="9" s="1"/>
  <c r="B143" i="9" s="1"/>
  <c r="F603" i="4"/>
  <c r="D593" i="4"/>
  <c r="H1241" i="1"/>
  <c r="H1245" i="1"/>
  <c r="H1249" i="1"/>
  <c r="H1253" i="1"/>
  <c r="H1257" i="1"/>
  <c r="H1261" i="1"/>
  <c r="H1265" i="1"/>
  <c r="H1269" i="1"/>
  <c r="H1273" i="1"/>
  <c r="H1277" i="1"/>
  <c r="H1281" i="1"/>
  <c r="H1285" i="1"/>
  <c r="H1289" i="1"/>
  <c r="H1293" i="1"/>
  <c r="H1297" i="1"/>
  <c r="H1301" i="1"/>
  <c r="H1305" i="1"/>
  <c r="H1309" i="1"/>
  <c r="H1313" i="1"/>
  <c r="H1316" i="1"/>
  <c r="G1316" i="1"/>
  <c r="H1318" i="1"/>
  <c r="G1318" i="1"/>
  <c r="H1320" i="1"/>
  <c r="G1320" i="1"/>
  <c r="H1322" i="1"/>
  <c r="G1322" i="1"/>
  <c r="H1324" i="1"/>
  <c r="G1324" i="1"/>
  <c r="H1326" i="1"/>
  <c r="G1326" i="1"/>
  <c r="H1328" i="1"/>
  <c r="G1328" i="1"/>
  <c r="G1403" i="1"/>
  <c r="G1405" i="1"/>
  <c r="G1407" i="1"/>
  <c r="G1424" i="1"/>
  <c r="G1426" i="1"/>
  <c r="G1428" i="1"/>
  <c r="G1430" i="1"/>
  <c r="G1432" i="1"/>
  <c r="G1434" i="1"/>
  <c r="I1449" i="1"/>
  <c r="I1457" i="1"/>
  <c r="G1463" i="1"/>
  <c r="I1463" i="1" s="1"/>
  <c r="J1463" i="1"/>
  <c r="H1463" i="1"/>
  <c r="G1467" i="1"/>
  <c r="I1467" i="1" s="1"/>
  <c r="J1467" i="1"/>
  <c r="H1467" i="1"/>
  <c r="I1473" i="1"/>
  <c r="I1478" i="1"/>
  <c r="H1546" i="1"/>
  <c r="G1546" i="1"/>
  <c r="H1562" i="1"/>
  <c r="G1562" i="1"/>
  <c r="H1578" i="1"/>
  <c r="G1578" i="1"/>
  <c r="G1440" i="1"/>
  <c r="I1440" i="1" s="1"/>
  <c r="G1442" i="1"/>
  <c r="I1442" i="1" s="1"/>
  <c r="G1444" i="1"/>
  <c r="I1444" i="1" s="1"/>
  <c r="J1445" i="1"/>
  <c r="J1447" i="1"/>
  <c r="J1449" i="1"/>
  <c r="J1451" i="1"/>
  <c r="J1455" i="1"/>
  <c r="J1457" i="1"/>
  <c r="J1459" i="1"/>
  <c r="J1462" i="1"/>
  <c r="J1464" i="1"/>
  <c r="J1466" i="1"/>
  <c r="G1480" i="1"/>
  <c r="H1541" i="1"/>
  <c r="G1541" i="1"/>
  <c r="H1545" i="1"/>
  <c r="G1545" i="1"/>
  <c r="H1549" i="1"/>
  <c r="G1549" i="1"/>
  <c r="H1553" i="1"/>
  <c r="G1553" i="1"/>
  <c r="H1557" i="1"/>
  <c r="G1557" i="1"/>
  <c r="H1561" i="1"/>
  <c r="G1561" i="1"/>
  <c r="H1565" i="1"/>
  <c r="G1565" i="1"/>
  <c r="H1569" i="1"/>
  <c r="G1569" i="1"/>
  <c r="H1573" i="1"/>
  <c r="G1573" i="1"/>
  <c r="H1577" i="1"/>
  <c r="G1577" i="1"/>
  <c r="D263" i="4"/>
  <c r="D363" i="4"/>
  <c r="E528" i="4"/>
  <c r="F581" i="4"/>
  <c r="D580" i="4"/>
  <c r="F70" i="5"/>
  <c r="E69" i="5"/>
  <c r="G1471" i="1"/>
  <c r="I1471" i="1" s="1"/>
  <c r="G1476" i="1"/>
  <c r="I1476" i="1" s="1"/>
  <c r="F45" i="4"/>
  <c r="D44" i="4"/>
  <c r="D82" i="4"/>
  <c r="F106" i="4"/>
  <c r="E196" i="4"/>
  <c r="D192" i="1" s="1"/>
  <c r="D215" i="4"/>
  <c r="F252" i="4"/>
  <c r="F264" i="4"/>
  <c r="E263" i="4"/>
  <c r="D259" i="1" s="1"/>
  <c r="F300" i="4"/>
  <c r="D299" i="4"/>
  <c r="E350" i="4"/>
  <c r="D459" i="4"/>
  <c r="D529" i="4"/>
  <c r="F8" i="5"/>
  <c r="E7" i="5"/>
  <c r="F69" i="5"/>
  <c r="D68" i="5"/>
  <c r="F134" i="5"/>
  <c r="J1468" i="1"/>
  <c r="J1474" i="1"/>
  <c r="J1479" i="1"/>
  <c r="E7" i="4"/>
  <c r="F125" i="4"/>
  <c r="D124" i="4"/>
  <c r="F153" i="4"/>
  <c r="D152" i="4"/>
  <c r="D224" i="4"/>
  <c r="E298" i="4"/>
  <c r="F13" i="5"/>
  <c r="D12" i="5"/>
  <c r="F246" i="5"/>
  <c r="D245" i="5"/>
  <c r="E35" i="6"/>
  <c r="G315" i="9"/>
  <c r="E315" i="9" s="1"/>
  <c r="B24" i="9"/>
  <c r="B32" i="9"/>
  <c r="B40" i="9"/>
  <c r="B48" i="9"/>
  <c r="B56" i="9"/>
  <c r="B64" i="9"/>
  <c r="B72" i="9"/>
  <c r="B80" i="9"/>
  <c r="B88" i="9"/>
  <c r="D7" i="4"/>
  <c r="D139" i="4"/>
  <c r="D163" i="4"/>
  <c r="D344" i="4"/>
  <c r="D396" i="4"/>
  <c r="D421" i="4"/>
  <c r="D515" i="4"/>
  <c r="D567" i="4"/>
  <c r="D625" i="4"/>
  <c r="G309" i="9"/>
  <c r="E309" i="9" s="1"/>
  <c r="B309" i="9" s="1"/>
  <c r="F190" i="5"/>
  <c r="F239" i="5"/>
  <c r="E238" i="5"/>
  <c r="F238" i="5" s="1"/>
  <c r="F259" i="5"/>
  <c r="E258" i="5"/>
  <c r="D1235" i="1" s="1"/>
  <c r="F417" i="4"/>
  <c r="E87" i="5"/>
  <c r="D1065" i="1" s="1"/>
  <c r="D177" i="5"/>
  <c r="F180" i="5"/>
  <c r="F207" i="5"/>
  <c r="D206" i="5"/>
  <c r="F6" i="6"/>
  <c r="E5" i="6"/>
  <c r="E114" i="6"/>
  <c r="F114" i="6" s="1"/>
  <c r="B28" i="9"/>
  <c r="B36" i="9"/>
  <c r="B44" i="9"/>
  <c r="B52" i="9"/>
  <c r="B60" i="9"/>
  <c r="B68" i="9"/>
  <c r="B76" i="9"/>
  <c r="B84" i="9"/>
  <c r="D35" i="6"/>
  <c r="D129" i="6"/>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66" i="9"/>
  <c r="H165" i="9"/>
  <c r="G279" i="9"/>
  <c r="E279" i="9" s="1"/>
  <c r="B279" i="9" s="1"/>
  <c r="G191" i="9"/>
  <c r="E191" i="9" s="1"/>
  <c r="B191" i="9" s="1"/>
  <c r="G165" i="9"/>
  <c r="G164" i="9"/>
  <c r="E164" i="9" s="1"/>
  <c r="B164" i="9" s="1"/>
  <c r="G163" i="9"/>
  <c r="E163" i="9" s="1"/>
  <c r="B163" i="9" s="1"/>
  <c r="G162" i="9"/>
  <c r="E162" i="9" s="1"/>
  <c r="B162" i="9" s="1"/>
  <c r="G161" i="9"/>
  <c r="E161" i="9" s="1"/>
  <c r="B161" i="9" s="1"/>
  <c r="G280" i="9"/>
  <c r="E280" i="9" s="1"/>
  <c r="B280" i="9" s="1"/>
  <c r="M213" i="9"/>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12" i="9"/>
  <c r="B112" i="9" s="1"/>
  <c r="E289" i="9"/>
  <c r="B289" i="9" s="1"/>
  <c r="D42" i="8"/>
  <c r="G312" i="9" s="1"/>
  <c r="E312" i="9" s="1"/>
  <c r="B110" i="9"/>
  <c r="B214" i="9"/>
  <c r="B216" i="9"/>
  <c r="B218" i="9"/>
  <c r="B226" i="9"/>
  <c r="B234" i="9"/>
  <c r="B242" i="9"/>
  <c r="B250" i="9"/>
  <c r="B258" i="9"/>
  <c r="B266" i="9"/>
  <c r="E293" i="9"/>
  <c r="B293" i="9" s="1"/>
  <c r="B282" i="9"/>
  <c r="B287" i="9"/>
  <c r="B291" i="9"/>
  <c r="B299" i="9"/>
  <c r="B222" i="9"/>
  <c r="B230" i="9"/>
  <c r="B238" i="9"/>
  <c r="B246" i="9"/>
  <c r="B254" i="9"/>
  <c r="B262" i="9"/>
  <c r="B270" i="9"/>
  <c r="F277" i="9"/>
  <c r="E285" i="9"/>
  <c r="B285" i="9" s="1"/>
  <c r="E297" i="9"/>
  <c r="B297" i="9" s="1"/>
  <c r="F644" i="4" l="1"/>
  <c r="G638" i="1"/>
  <c r="H638" i="1"/>
  <c r="H411" i="1"/>
  <c r="G411" i="1"/>
  <c r="H1223" i="1"/>
  <c r="G1223" i="1"/>
  <c r="H1576" i="1"/>
  <c r="B312" i="9"/>
  <c r="G307" i="9"/>
  <c r="D176" i="5"/>
  <c r="C1154" i="1"/>
  <c r="F177" i="5"/>
  <c r="F139" i="4"/>
  <c r="C135" i="1"/>
  <c r="I25" i="3"/>
  <c r="D1329" i="1"/>
  <c r="F245" i="5"/>
  <c r="C1222" i="1"/>
  <c r="E6" i="4"/>
  <c r="D3" i="1"/>
  <c r="F363" i="4"/>
  <c r="C358" i="1"/>
  <c r="G1157" i="1"/>
  <c r="H1157" i="1"/>
  <c r="E141" i="6"/>
  <c r="I24" i="3"/>
  <c r="D1299" i="1"/>
  <c r="H1235" i="1"/>
  <c r="G1235" i="1"/>
  <c r="F515" i="4"/>
  <c r="C509" i="1"/>
  <c r="F163" i="4"/>
  <c r="C159" i="1"/>
  <c r="B315" i="9"/>
  <c r="E314" i="9"/>
  <c r="I10" i="3" s="1"/>
  <c r="F224" i="4"/>
  <c r="C220" i="1"/>
  <c r="H21" i="3"/>
  <c r="C1046" i="1"/>
  <c r="F529" i="4"/>
  <c r="D528" i="4"/>
  <c r="C523" i="1"/>
  <c r="F215" i="4"/>
  <c r="C211" i="1"/>
  <c r="F44" i="4"/>
  <c r="C40" i="1"/>
  <c r="E68" i="5"/>
  <c r="E6" i="5" s="1"/>
  <c r="D1047" i="1"/>
  <c r="E636" i="4"/>
  <c r="D630" i="1" s="1"/>
  <c r="D522" i="1"/>
  <c r="I1448" i="1"/>
  <c r="H1408" i="1"/>
  <c r="K1450" i="9"/>
  <c r="G313" i="9"/>
  <c r="E313" i="9" s="1"/>
  <c r="B313" i="9" s="1"/>
  <c r="I34" i="3"/>
  <c r="C1517" i="1"/>
  <c r="E165" i="9"/>
  <c r="B165" i="9" s="1"/>
  <c r="E166" i="9"/>
  <c r="B166" i="9" s="1"/>
  <c r="F129" i="6"/>
  <c r="C1423" i="1"/>
  <c r="G310" i="9"/>
  <c r="E310" i="9" s="1"/>
  <c r="B310" i="9" s="1"/>
  <c r="F206" i="5"/>
  <c r="C1183" i="1"/>
  <c r="G1065" i="1"/>
  <c r="H1065" i="1"/>
  <c r="E237" i="5"/>
  <c r="D1215" i="1"/>
  <c r="F625" i="4"/>
  <c r="C619" i="1"/>
  <c r="F396" i="4"/>
  <c r="C391" i="1"/>
  <c r="D6" i="4"/>
  <c r="F7" i="4"/>
  <c r="C3" i="1"/>
  <c r="F5" i="6"/>
  <c r="I20" i="3"/>
  <c r="D985" i="1"/>
  <c r="E408" i="4"/>
  <c r="D403" i="1" s="1"/>
  <c r="D345" i="1"/>
  <c r="F580" i="4"/>
  <c r="C574" i="1"/>
  <c r="F263" i="4"/>
  <c r="C259" i="1"/>
  <c r="F593" i="4"/>
  <c r="C587" i="1"/>
  <c r="I1456" i="1"/>
  <c r="H307" i="9"/>
  <c r="E176" i="5"/>
  <c r="D1154" i="1"/>
  <c r="D420" i="4"/>
  <c r="F421" i="4"/>
  <c r="C415" i="1"/>
  <c r="F12" i="5"/>
  <c r="D7" i="5"/>
  <c r="C990" i="1"/>
  <c r="H21" i="9"/>
  <c r="G21" i="9"/>
  <c r="F152" i="4"/>
  <c r="D151" i="4"/>
  <c r="C148" i="1"/>
  <c r="F459" i="4"/>
  <c r="C453" i="1"/>
  <c r="F351" i="4"/>
  <c r="D350" i="4"/>
  <c r="C346" i="1"/>
  <c r="F35" i="6"/>
  <c r="H25" i="3"/>
  <c r="C1329" i="1"/>
  <c r="I27" i="3"/>
  <c r="D1408" i="1"/>
  <c r="G1408" i="1" s="1"/>
  <c r="F567" i="4"/>
  <c r="C561" i="1"/>
  <c r="F344" i="4"/>
  <c r="C339" i="1"/>
  <c r="D141" i="6"/>
  <c r="D237" i="5"/>
  <c r="E407" i="4"/>
  <c r="D402" i="1" s="1"/>
  <c r="D293" i="1"/>
  <c r="F124" i="4"/>
  <c r="C120" i="1"/>
  <c r="F299" i="4"/>
  <c r="D298" i="4"/>
  <c r="C294" i="1"/>
  <c r="F82" i="4"/>
  <c r="C78" i="1"/>
  <c r="E151" i="4"/>
  <c r="F196" i="4"/>
  <c r="C192" i="1"/>
  <c r="I1472" i="1"/>
  <c r="I1460" i="1"/>
  <c r="I1458" i="1"/>
  <c r="G1167" i="1"/>
  <c r="H1167" i="1"/>
  <c r="H120" i="1" l="1"/>
  <c r="G120" i="1"/>
  <c r="H561" i="1"/>
  <c r="G561" i="1"/>
  <c r="H1329" i="1"/>
  <c r="G1329" i="1"/>
  <c r="H148" i="1"/>
  <c r="G148" i="1"/>
  <c r="H220" i="1"/>
  <c r="G220" i="1"/>
  <c r="H1222" i="1"/>
  <c r="G1222" i="1"/>
  <c r="H294" i="1"/>
  <c r="G294" i="1"/>
  <c r="F141" i="6"/>
  <c r="H28" i="3"/>
  <c r="C1435" i="1"/>
  <c r="H17" i="3"/>
  <c r="F151" i="4"/>
  <c r="D289" i="4"/>
  <c r="C147" i="1"/>
  <c r="G990" i="1"/>
  <c r="H990" i="1"/>
  <c r="H259" i="1"/>
  <c r="G259" i="1"/>
  <c r="D984" i="1"/>
  <c r="D290" i="4"/>
  <c r="D412" i="4"/>
  <c r="F6" i="4"/>
  <c r="H16" i="3"/>
  <c r="C2" i="1"/>
  <c r="H1423" i="1"/>
  <c r="G1423" i="1"/>
  <c r="I21" i="3"/>
  <c r="D1046" i="1"/>
  <c r="G1046" i="1" s="1"/>
  <c r="H1046" i="1"/>
  <c r="H159" i="1"/>
  <c r="G159" i="1"/>
  <c r="I28" i="3"/>
  <c r="D1435" i="1"/>
  <c r="E307" i="9"/>
  <c r="B307" i="9" s="1"/>
  <c r="F237" i="5"/>
  <c r="H23" i="3"/>
  <c r="C1214" i="1"/>
  <c r="F350" i="4"/>
  <c r="D408" i="4"/>
  <c r="C345" i="1"/>
  <c r="E175" i="5"/>
  <c r="D1152" i="1" s="1"/>
  <c r="H19" i="9"/>
  <c r="E19" i="9" s="1"/>
  <c r="B19" i="9" s="1"/>
  <c r="I22" i="3"/>
  <c r="D1153" i="1"/>
  <c r="H211" i="1"/>
  <c r="G211" i="1"/>
  <c r="G358" i="1"/>
  <c r="H358" i="1"/>
  <c r="H135" i="1"/>
  <c r="G135" i="1"/>
  <c r="I17" i="3"/>
  <c r="E289" i="4"/>
  <c r="D147" i="1"/>
  <c r="F420" i="4"/>
  <c r="D635" i="4"/>
  <c r="C414" i="1"/>
  <c r="H391" i="1"/>
  <c r="G391" i="1"/>
  <c r="H1215" i="1"/>
  <c r="G1215" i="1"/>
  <c r="G1183" i="1"/>
  <c r="H1183" i="1"/>
  <c r="H1517" i="1"/>
  <c r="G1517" i="1"/>
  <c r="H11" i="3"/>
  <c r="H40" i="1"/>
  <c r="G40" i="1"/>
  <c r="G523" i="1"/>
  <c r="H523" i="1"/>
  <c r="G317" i="9"/>
  <c r="E317" i="9" s="1"/>
  <c r="H192" i="1"/>
  <c r="G192" i="1"/>
  <c r="H415" i="1"/>
  <c r="G415" i="1"/>
  <c r="H619" i="1"/>
  <c r="G619" i="1"/>
  <c r="G1047" i="1"/>
  <c r="H1047" i="1"/>
  <c r="F176" i="5"/>
  <c r="H22" i="3"/>
  <c r="D175" i="5"/>
  <c r="C1153" i="1"/>
  <c r="D407" i="4"/>
  <c r="F298" i="4"/>
  <c r="C293" i="1"/>
  <c r="H339" i="1"/>
  <c r="G339" i="1"/>
  <c r="G453" i="1"/>
  <c r="H453" i="1"/>
  <c r="F7" i="5"/>
  <c r="D6" i="5"/>
  <c r="H20" i="3"/>
  <c r="C985" i="1"/>
  <c r="H78" i="1"/>
  <c r="G78" i="1"/>
  <c r="G346" i="1"/>
  <c r="H346" i="1"/>
  <c r="E21" i="9"/>
  <c r="H587" i="1"/>
  <c r="G587" i="1"/>
  <c r="G574" i="1"/>
  <c r="H574" i="1"/>
  <c r="H3" i="1"/>
  <c r="G3" i="1"/>
  <c r="I23" i="3"/>
  <c r="D1214" i="1"/>
  <c r="D636" i="4"/>
  <c r="F528" i="4"/>
  <c r="C522" i="1"/>
  <c r="F68" i="5"/>
  <c r="G509" i="1"/>
  <c r="H509" i="1"/>
  <c r="G1299" i="1"/>
  <c r="H1299" i="1"/>
  <c r="H9" i="3"/>
  <c r="E412" i="4"/>
  <c r="I16" i="3"/>
  <c r="E290" i="4"/>
  <c r="D286" i="1" s="1"/>
  <c r="D2" i="1"/>
  <c r="G1154" i="1"/>
  <c r="H1154" i="1"/>
  <c r="E311" i="9"/>
  <c r="B21" i="9" l="1"/>
  <c r="H1153" i="1"/>
  <c r="G1153" i="1"/>
  <c r="E316" i="9"/>
  <c r="B317" i="9"/>
  <c r="D291" i="4"/>
  <c r="F289" i="4"/>
  <c r="D413" i="4"/>
  <c r="C285" i="1"/>
  <c r="H522" i="1"/>
  <c r="G522" i="1"/>
  <c r="H293" i="1"/>
  <c r="G293" i="1"/>
  <c r="N3" i="9"/>
  <c r="I11" i="3"/>
  <c r="H1214" i="1"/>
  <c r="G1214" i="1"/>
  <c r="E639" i="4"/>
  <c r="E414" i="4"/>
  <c r="D409" i="1" s="1"/>
  <c r="D407" i="1"/>
  <c r="G414" i="1"/>
  <c r="H414" i="1"/>
  <c r="E291" i="4"/>
  <c r="D287" i="1" s="1"/>
  <c r="E413" i="4"/>
  <c r="D285" i="1"/>
  <c r="H345" i="1"/>
  <c r="G345" i="1"/>
  <c r="D639" i="4"/>
  <c r="D414" i="4"/>
  <c r="F412" i="4"/>
  <c r="C407" i="1"/>
  <c r="H278" i="9"/>
  <c r="G985" i="1"/>
  <c r="H985" i="1"/>
  <c r="F175" i="5"/>
  <c r="C1152" i="1"/>
  <c r="K3" i="9"/>
  <c r="I9" i="3"/>
  <c r="F636" i="4"/>
  <c r="C630" i="1"/>
  <c r="G284" i="9"/>
  <c r="E284" i="9" s="1"/>
  <c r="B284" i="9" s="1"/>
  <c r="G278" i="9"/>
  <c r="E278" i="9" s="1"/>
  <c r="F6" i="5"/>
  <c r="C984" i="1"/>
  <c r="F407" i="4"/>
  <c r="C402" i="1"/>
  <c r="F635" i="4"/>
  <c r="C629" i="1"/>
  <c r="F408" i="4"/>
  <c r="C403" i="1"/>
  <c r="G2" i="1"/>
  <c r="H2" i="1"/>
  <c r="F290" i="4"/>
  <c r="C286" i="1"/>
  <c r="G147" i="1"/>
  <c r="H147" i="1"/>
  <c r="H1435" i="1"/>
  <c r="G1435" i="1"/>
  <c r="G403" i="1" l="1"/>
  <c r="H403" i="1"/>
  <c r="H402" i="1"/>
  <c r="G402" i="1"/>
  <c r="D633" i="1"/>
  <c r="F291" i="4"/>
  <c r="C287" i="1"/>
  <c r="F414" i="4"/>
  <c r="C409" i="1"/>
  <c r="H285" i="1"/>
  <c r="G285" i="1"/>
  <c r="H629" i="1"/>
  <c r="G629" i="1"/>
  <c r="H8" i="3"/>
  <c r="G984" i="1"/>
  <c r="H984" i="1"/>
  <c r="H630" i="1"/>
  <c r="G630" i="1"/>
  <c r="H1152" i="1"/>
  <c r="G1152" i="1"/>
  <c r="F639" i="4"/>
  <c r="C633" i="1"/>
  <c r="E640" i="4"/>
  <c r="E415" i="4"/>
  <c r="D410" i="1" s="1"/>
  <c r="D408" i="1"/>
  <c r="D640" i="4"/>
  <c r="D415" i="4"/>
  <c r="F413" i="4"/>
  <c r="C408" i="1"/>
  <c r="E277" i="9"/>
  <c r="B278" i="9"/>
  <c r="H286" i="1"/>
  <c r="G286" i="1"/>
  <c r="H407" i="1"/>
  <c r="G407" i="1"/>
  <c r="D642" i="4" l="1"/>
  <c r="F640" i="4"/>
  <c r="C634" i="1"/>
  <c r="H633" i="1"/>
  <c r="G633" i="1"/>
  <c r="G408" i="1"/>
  <c r="H408" i="1"/>
  <c r="D641" i="4"/>
  <c r="G409" i="1"/>
  <c r="H409" i="1"/>
  <c r="M3" i="9"/>
  <c r="I8" i="3"/>
  <c r="H287" i="1"/>
  <c r="G287" i="1"/>
  <c r="F415" i="4"/>
  <c r="C410" i="1"/>
  <c r="E642" i="4"/>
  <c r="D634" i="1"/>
  <c r="E641" i="4"/>
  <c r="D645" i="4" l="1"/>
  <c r="F641" i="4"/>
  <c r="C635" i="1"/>
  <c r="G276" i="9"/>
  <c r="E276" i="9" s="1"/>
  <c r="B276" i="9" s="1"/>
  <c r="H410" i="1"/>
  <c r="G410" i="1"/>
  <c r="E645" i="4"/>
  <c r="D635" i="1"/>
  <c r="H634" i="1"/>
  <c r="G634" i="1"/>
  <c r="E646" i="4"/>
  <c r="D636" i="1"/>
  <c r="F642" i="4"/>
  <c r="D646" i="4"/>
  <c r="C636" i="1"/>
  <c r="H636" i="1" l="1"/>
  <c r="G636" i="1"/>
  <c r="I19" i="3"/>
  <c r="D640" i="1"/>
  <c r="I18" i="3"/>
  <c r="D639" i="1"/>
  <c r="F646" i="4"/>
  <c r="H19" i="3"/>
  <c r="C640" i="1"/>
  <c r="H635" i="1"/>
  <c r="G635" i="1"/>
  <c r="H18" i="3"/>
  <c r="F645" i="4"/>
  <c r="C639" i="1"/>
  <c r="H639" i="1" l="1"/>
  <c r="G639" i="1"/>
  <c r="H7" i="3"/>
  <c r="H640" i="1"/>
  <c r="G640" i="1"/>
  <c r="J3" i="9" l="1"/>
  <c r="G274" i="9" l="1"/>
  <c r="M272" i="9"/>
  <c r="H274" i="9"/>
  <c r="L272" i="9"/>
  <c r="H18" i="9"/>
  <c r="K10" i="9"/>
  <c r="J7" i="9"/>
  <c r="G16" i="9"/>
  <c r="K6" i="9"/>
  <c r="G18" i="9"/>
  <c r="E18" i="9" s="1"/>
  <c r="B18" i="9" s="1"/>
  <c r="M15" i="9"/>
  <c r="I12" i="9"/>
  <c r="J11" i="9"/>
  <c r="I8" i="9"/>
  <c r="I17" i="9"/>
  <c r="K7" i="9"/>
  <c r="J12" i="9"/>
  <c r="I7" i="9"/>
  <c r="K13" i="9"/>
  <c r="H16" i="9"/>
  <c r="I13" i="9"/>
  <c r="H17" i="9"/>
  <c r="J8" i="9"/>
  <c r="G15" i="9"/>
  <c r="J5" i="9"/>
  <c r="L16" i="9"/>
  <c r="K9" i="9"/>
  <c r="L15" i="9"/>
  <c r="I9" i="9"/>
  <c r="I6" i="9"/>
  <c r="K12" i="9"/>
  <c r="G17" i="9"/>
  <c r="K5" i="9"/>
  <c r="J10" i="9"/>
  <c r="E10" i="9" s="1"/>
  <c r="B10" i="9" s="1"/>
  <c r="M16" i="9"/>
  <c r="I5" i="9"/>
  <c r="K11" i="9"/>
  <c r="J17" i="9"/>
  <c r="K8" i="9"/>
  <c r="J13" i="9"/>
  <c r="J6" i="9"/>
  <c r="I11" i="9"/>
  <c r="J9" i="9"/>
  <c r="H15" i="9"/>
  <c r="F15" i="9" l="1"/>
  <c r="F16" i="9"/>
  <c r="F14" i="9" s="1"/>
  <c r="E5" i="9"/>
  <c r="B5" i="9" s="1"/>
  <c r="E12" i="9"/>
  <c r="B12" i="9" s="1"/>
  <c r="E11" i="9"/>
  <c r="B11" i="9" s="1"/>
  <c r="E6" i="9"/>
  <c r="B6" i="9" s="1"/>
  <c r="E8" i="9"/>
  <c r="B8" i="9" s="1"/>
  <c r="E17" i="9"/>
  <c r="B17" i="9" s="1"/>
  <c r="F272" i="9"/>
  <c r="B272" i="9" s="1"/>
  <c r="F20" i="9"/>
  <c r="E15" i="9"/>
  <c r="E16" i="9"/>
  <c r="E7" i="9"/>
  <c r="B7" i="9" s="1"/>
  <c r="E9" i="9"/>
  <c r="B9" i="9" s="1"/>
  <c r="E13" i="9"/>
  <c r="B13" i="9" s="1"/>
  <c r="E274" i="9"/>
  <c r="B16" i="9" l="1"/>
  <c r="F3" i="9"/>
  <c r="E4" i="9"/>
  <c r="B274" i="9"/>
  <c r="E20" i="9"/>
  <c r="I7" i="3"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<sst xmlns="http://schemas.openxmlformats.org/spreadsheetml/2006/main" count="4369" uniqueCount="3421">
  <si>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</si>
  <si>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</si>
  <si>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</si>
  <si>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</si>
  <si>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</si>
  <si>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</si>
  <si>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</si>
  <si>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</si>
  <si>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</si>
  <si>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</si>
  <si>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</si>
  <si>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</si>
  <si>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</si>
  <si>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</si>
  <si>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</si>
  <si>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</si>
  <si>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</si>
  <si>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</si>
  <si>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</si>
  <si>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</si>
  <si>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</si>
  <si>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</si>
  <si>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</si>
  <si>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</si>
  <si>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</si>
  <si>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</si>
  <si>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</si>
  <si>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</si>
  <si>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</si>
  <si>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</si>
  <si>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</si>
  <si>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REŠETARI</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</si>
  <si>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</si>
  <si>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</si>
  <si>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</si>
  <si>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</si>
  <si>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</si>
  <si>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</si>
  <si>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</si>
  <si>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</si>
  <si>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</si>
  <si>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</si>
  <si>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</si>
  <si>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</si>
  <si>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</si>
  <si>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</si>
  <si>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</si>
  <si>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</si>
  <si>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</si>
  <si>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37172 - OPĆINA REŠETARI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</si>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</sst>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2718623.7400000007</v>
      </c>
      <c r="D2" s="6">
        <f>'PR-RAS'!E6</f>
        <v>2400260.8199999998</v>
      </c>
      <c r="E2" s="6">
        <v>0</v>
      </c>
      <c r="F2" s="6">
        <v>0</v>
      </c>
      <c r="G2" s="7">
        <f t="shared" ref="G2:G264" si="0">(B2/1000)*(C2*1+D2*2)</f>
        <v>7519.1453800000008</v>
      </c>
      <c r="H2" s="7">
        <f t="shared" ref="H2:H264"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581289.49</v>
      </c>
      <c r="D3" s="1">
        <f>'PR-RAS'!E7</f>
        <v>745800.75</v>
      </c>
      <c r="E3" s="1">
        <v>0</v>
      </c>
      <c r="F3" s="1">
        <v>0</v>
      </c>
      <c r="G3" s="2">
        <f t="shared" si="0"/>
        <v>4145.7819799999997</v>
      </c>
      <c r="H3" s="2">
        <f t="shared" si="1"/>
        <v>0.73999999999068677</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555911.1</v>
      </c>
      <c r="D4" s="1">
        <f>'PR-RAS'!E8</f>
        <v>689399.06</v>
      </c>
      <c r="E4" s="1">
        <v>0</v>
      </c>
      <c r="F4" s="1">
        <v>0</v>
      </c>
      <c r="G4" s="2">
        <f t="shared" si="0"/>
        <v>5804.127660000001</v>
      </c>
      <c r="H4" s="2">
        <f t="shared" si="1"/>
        <v>0.16000000003259629</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555911.1</v>
      </c>
      <c r="D5" s="1">
        <f>'PR-RAS'!E9</f>
        <v>740936.5</v>
      </c>
      <c r="E5" s="1">
        <v>0</v>
      </c>
      <c r="F5" s="1">
        <v>0</v>
      </c>
      <c r="G5" s="2">
        <f t="shared" si="0"/>
        <v>8151.1364000000003</v>
      </c>
      <c r="H5" s="2">
        <f t="shared" si="1"/>
        <v>0.59999999997671694</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51537.440000000002</v>
      </c>
      <c r="E11" s="1">
        <v>0</v>
      </c>
      <c r="F11" s="1">
        <v>0</v>
      </c>
      <c r="G11" s="2">
        <f t="shared" si="0"/>
        <v>1030.7488000000001</v>
      </c>
      <c r="H11" s="2">
        <f t="shared" si="1"/>
        <v>0.44000000000232831</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20958.03</v>
      </c>
      <c r="D19" s="1">
        <f>'PR-RAS'!E23</f>
        <v>51516.2</v>
      </c>
      <c r="E19" s="1">
        <v>0</v>
      </c>
      <c r="F19" s="1">
        <v>0</v>
      </c>
      <c r="G19" s="2">
        <f t="shared" si="0"/>
        <v>2231.8277399999997</v>
      </c>
      <c r="H19" s="2">
        <f t="shared" si="1"/>
        <v>0.22999999999592546</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20958.03</v>
      </c>
      <c r="D23" s="1">
        <f>'PR-RAS'!E27</f>
        <v>51516.2</v>
      </c>
      <c r="E23" s="1">
        <v>0</v>
      </c>
      <c r="F23" s="1">
        <v>0</v>
      </c>
      <c r="G23" s="2">
        <f t="shared" si="0"/>
        <v>2727.7894599999995</v>
      </c>
      <c r="H23" s="2">
        <f t="shared" si="1"/>
        <v>0.22999999999592546</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4420.3599999999997</v>
      </c>
      <c r="D25" s="1">
        <f>'PR-RAS'!E29</f>
        <v>4885.49</v>
      </c>
      <c r="E25" s="1">
        <v>0</v>
      </c>
      <c r="F25" s="1">
        <v>0</v>
      </c>
      <c r="G25" s="2">
        <f t="shared" si="0"/>
        <v>340.59216000000004</v>
      </c>
      <c r="H25" s="2">
        <f t="shared" si="1"/>
        <v>0.8499999999994543</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4220.03</v>
      </c>
      <c r="D27" s="1">
        <f>'PR-RAS'!E31</f>
        <v>4721.95</v>
      </c>
      <c r="E27" s="1">
        <v>0</v>
      </c>
      <c r="F27" s="1">
        <v>0</v>
      </c>
      <c r="G27" s="2">
        <f t="shared" si="0"/>
        <v>355.26218</v>
      </c>
      <c r="H27" s="2">
        <f t="shared" si="1"/>
        <v>7.999999999992724E-2</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200.33</v>
      </c>
      <c r="D29" s="1">
        <f>'PR-RAS'!E33</f>
        <v>163.54</v>
      </c>
      <c r="E29" s="1">
        <v>0</v>
      </c>
      <c r="F29" s="1">
        <v>0</v>
      </c>
      <c r="G29" s="2">
        <f t="shared" si="0"/>
        <v>14.767479999999999</v>
      </c>
      <c r="H29" s="2">
        <f t="shared" si="1"/>
        <v>0.79000000000002046</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1702910.87</v>
      </c>
      <c r="D46" s="1">
        <f>'PR-RAS'!E50</f>
        <v>1289460.82</v>
      </c>
      <c r="E46" s="1">
        <v>0</v>
      </c>
      <c r="F46" s="1">
        <v>0</v>
      </c>
      <c r="G46" s="2">
        <f t="shared" si="0"/>
        <v>192682.46294999999</v>
      </c>
      <c r="H46" s="2">
        <f t="shared" si="1"/>
        <v>0.30999999982304871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1329083.42</v>
      </c>
      <c r="D55" s="1">
        <f>'PR-RAS'!E59</f>
        <v>1058891.81</v>
      </c>
      <c r="E55" s="1">
        <v>0</v>
      </c>
      <c r="F55" s="1">
        <v>0</v>
      </c>
      <c r="G55" s="2">
        <f t="shared" si="0"/>
        <v>186130.82016</v>
      </c>
      <c r="H55" s="2">
        <f t="shared" si="1"/>
        <v>0.60999999986961484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882483.4</v>
      </c>
      <c r="D56" s="1">
        <f>'PR-RAS'!E60</f>
        <v>963670.15</v>
      </c>
      <c r="E56" s="1">
        <v>0</v>
      </c>
      <c r="F56" s="1">
        <v>0</v>
      </c>
      <c r="G56" s="2">
        <f t="shared" si="0"/>
        <v>154540.30350000001</v>
      </c>
      <c r="H56" s="2">
        <f t="shared" si="1"/>
        <v>0.55000000004656613</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446600.02</v>
      </c>
      <c r="D57" s="1">
        <f>'PR-RAS'!E61</f>
        <v>95221.66</v>
      </c>
      <c r="E57" s="1">
        <v>0</v>
      </c>
      <c r="F57" s="1">
        <v>0</v>
      </c>
      <c r="G57" s="2">
        <f t="shared" si="0"/>
        <v>35674.427040000002</v>
      </c>
      <c r="H57" s="2">
        <f t="shared" si="1"/>
        <v>0.36000000001513399</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8965.82</v>
      </c>
      <c r="D58" s="1">
        <f>'PR-RAS'!E62</f>
        <v>19307.88</v>
      </c>
      <c r="E58" s="1">
        <v>0</v>
      </c>
      <c r="F58" s="1">
        <v>0</v>
      </c>
      <c r="G58" s="2">
        <f t="shared" si="0"/>
        <v>2712.1500600000004</v>
      </c>
      <c r="H58" s="2">
        <f t="shared" si="1"/>
        <v>0.2999999999992724</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8965.82</v>
      </c>
      <c r="D59" s="1">
        <f>'PR-RAS'!E63</f>
        <v>19307.88</v>
      </c>
      <c r="E59" s="1">
        <v>0</v>
      </c>
      <c r="F59" s="1">
        <v>0</v>
      </c>
      <c r="G59" s="2">
        <f t="shared" si="0"/>
        <v>2759.7316400000004</v>
      </c>
      <c r="H59" s="2">
        <f t="shared" si="1"/>
        <v>0.2999999999992724</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29961.599999999999</v>
      </c>
      <c r="E64" s="1">
        <v>0</v>
      </c>
      <c r="F64" s="1">
        <v>0</v>
      </c>
      <c r="G64" s="2">
        <f t="shared" si="0"/>
        <v>3775.1615999999999</v>
      </c>
      <c r="H64" s="2">
        <f t="shared" si="1"/>
        <v>0.40000000000145519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29961.599999999999</v>
      </c>
      <c r="E65" s="1">
        <v>0</v>
      </c>
      <c r="F65" s="1">
        <v>0</v>
      </c>
      <c r="G65" s="2">
        <f t="shared" si="0"/>
        <v>3835.0848000000001</v>
      </c>
      <c r="H65" s="2">
        <f t="shared" si="1"/>
        <v>0.40000000000145519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364861.63</v>
      </c>
      <c r="D70" s="1">
        <f>'PR-RAS'!E74</f>
        <v>181299.53</v>
      </c>
      <c r="E70" s="1">
        <v>0</v>
      </c>
      <c r="F70" s="1">
        <v>0</v>
      </c>
      <c r="G70" s="2">
        <f t="shared" si="0"/>
        <v>50194.787609999999</v>
      </c>
      <c r="H70" s="2">
        <f t="shared" si="1"/>
        <v>0.83999999999650754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364861.63</v>
      </c>
      <c r="D71" s="1">
        <f>'PR-RAS'!E75</f>
        <v>181299.53</v>
      </c>
      <c r="E71" s="1">
        <v>0</v>
      </c>
      <c r="F71" s="1">
        <v>0</v>
      </c>
      <c r="G71" s="2">
        <f t="shared" si="0"/>
        <v>50922.248299999999</v>
      </c>
      <c r="H71" s="2">
        <f t="shared" si="1"/>
        <v>0.83999999999650754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59952.289999999994</v>
      </c>
      <c r="D78" s="1">
        <f>'PR-RAS'!E82</f>
        <v>41169.270000000004</v>
      </c>
      <c r="E78" s="1">
        <v>0</v>
      </c>
      <c r="F78" s="1">
        <v>0</v>
      </c>
      <c r="G78" s="2">
        <f t="shared" si="0"/>
        <v>10956.393910000001</v>
      </c>
      <c r="H78" s="2">
        <f t="shared" si="1"/>
        <v>0.55999999999767169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98.28</v>
      </c>
      <c r="D79" s="1">
        <f>'PR-RAS'!E83</f>
        <v>133.82</v>
      </c>
      <c r="E79" s="1">
        <v>0</v>
      </c>
      <c r="F79" s="1">
        <v>0</v>
      </c>
      <c r="G79" s="2">
        <f t="shared" si="0"/>
        <v>28.541759999999996</v>
      </c>
      <c r="H79" s="2">
        <f t="shared" si="1"/>
        <v>0.46000000000000796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12.59</v>
      </c>
      <c r="D81" s="1">
        <f>'PR-RAS'!E85</f>
        <v>3.15</v>
      </c>
      <c r="E81" s="1">
        <v>0</v>
      </c>
      <c r="F81" s="1">
        <v>0</v>
      </c>
      <c r="G81" s="2">
        <f t="shared" si="0"/>
        <v>1.5112000000000001</v>
      </c>
      <c r="H81" s="2">
        <f t="shared" si="1"/>
        <v>0.56000000000000005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85.69</v>
      </c>
      <c r="D82" s="1">
        <f>'PR-RAS'!E86</f>
        <v>130.66999999999999</v>
      </c>
      <c r="E82" s="1">
        <v>0</v>
      </c>
      <c r="F82" s="1">
        <v>0</v>
      </c>
      <c r="G82" s="2">
        <f t="shared" si="0"/>
        <v>28.10943</v>
      </c>
      <c r="H82" s="2">
        <f t="shared" si="1"/>
        <v>0.64000000000001478</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59854.009999999995</v>
      </c>
      <c r="D87" s="1">
        <f>'PR-RAS'!E91</f>
        <v>41035.450000000004</v>
      </c>
      <c r="E87" s="1">
        <v>0</v>
      </c>
      <c r="F87" s="1">
        <v>0</v>
      </c>
      <c r="G87" s="2">
        <f t="shared" si="0"/>
        <v>12205.54226</v>
      </c>
      <c r="H87" s="2">
        <f t="shared" si="1"/>
        <v>0.45999999999912689</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1156.19</v>
      </c>
      <c r="D88" s="1">
        <f>'PR-RAS'!E92</f>
        <v>1071.8</v>
      </c>
      <c r="E88" s="1">
        <v>0</v>
      </c>
      <c r="F88" s="1">
        <v>0</v>
      </c>
      <c r="G88" s="2">
        <f t="shared" si="0"/>
        <v>287.08172999999999</v>
      </c>
      <c r="H88" s="2">
        <f t="shared" si="1"/>
        <v>0.39000000000010004</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45828.13</v>
      </c>
      <c r="D89" s="1">
        <f>'PR-RAS'!E93</f>
        <v>36763.440000000002</v>
      </c>
      <c r="E89" s="1">
        <v>0</v>
      </c>
      <c r="F89" s="1">
        <v>0</v>
      </c>
      <c r="G89" s="2">
        <f t="shared" si="0"/>
        <v>10503.240879999999</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7836.31</v>
      </c>
      <c r="D90" s="1">
        <f>'PR-RAS'!E94</f>
        <v>0</v>
      </c>
      <c r="E90" s="1">
        <v>0</v>
      </c>
      <c r="F90" s="1">
        <v>0</v>
      </c>
      <c r="G90" s="2">
        <f t="shared" si="0"/>
        <v>697.43159000000003</v>
      </c>
      <c r="H90" s="2">
        <f t="shared" si="1"/>
        <v>0.31000000000040018</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5033.38</v>
      </c>
      <c r="D93" s="1">
        <f>'PR-RAS'!E97</f>
        <v>3200.21</v>
      </c>
      <c r="E93" s="1">
        <v>0</v>
      </c>
      <c r="F93" s="1">
        <v>0</v>
      </c>
      <c r="G93" s="2">
        <f t="shared" si="0"/>
        <v>1051.9096</v>
      </c>
      <c r="H93" s="2">
        <f t="shared" si="1"/>
        <v>0.59000000000014552</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368811.62</v>
      </c>
      <c r="D102" s="1">
        <f>'PR-RAS'!E106</f>
        <v>317339.89</v>
      </c>
      <c r="E102" s="1">
        <v>0</v>
      </c>
      <c r="F102" s="1">
        <v>0</v>
      </c>
      <c r="G102" s="2">
        <f t="shared" si="0"/>
        <v>101352.63140000001</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2.04</v>
      </c>
      <c r="D103" s="1">
        <f>'PR-RAS'!E107</f>
        <v>0</v>
      </c>
      <c r="E103" s="1">
        <v>0</v>
      </c>
      <c r="F103" s="1">
        <v>0</v>
      </c>
      <c r="G103" s="2">
        <f t="shared" si="0"/>
        <v>0.20807999999999999</v>
      </c>
      <c r="H103" s="2">
        <f t="shared" si="1"/>
        <v>4.0000000000000036E-2</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2.04</v>
      </c>
      <c r="D106" s="1">
        <f>'PR-RAS'!E110</f>
        <v>0</v>
      </c>
      <c r="E106" s="1">
        <v>0</v>
      </c>
      <c r="F106" s="1">
        <v>0</v>
      </c>
      <c r="G106" s="2">
        <f t="shared" si="0"/>
        <v>0.2142</v>
      </c>
      <c r="H106" s="2">
        <f t="shared" si="1"/>
        <v>4.0000000000000036E-2</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228805.44</v>
      </c>
      <c r="D108" s="1">
        <f>'PR-RAS'!E112</f>
        <v>144254.26999999999</v>
      </c>
      <c r="E108" s="1">
        <v>0</v>
      </c>
      <c r="F108" s="1">
        <v>0</v>
      </c>
      <c r="G108" s="2">
        <f t="shared" si="0"/>
        <v>55352.595859999994</v>
      </c>
      <c r="H108" s="2">
        <f t="shared" si="1"/>
        <v>0.70999999999185093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107.45</v>
      </c>
      <c r="D109" s="1">
        <f>'PR-RAS'!E113</f>
        <v>173.23</v>
      </c>
      <c r="E109" s="1">
        <v>0</v>
      </c>
      <c r="F109" s="1">
        <v>0</v>
      </c>
      <c r="G109" s="2">
        <f t="shared" si="0"/>
        <v>49.022279999999995</v>
      </c>
      <c r="H109" s="2">
        <f t="shared" si="1"/>
        <v>0.67999999999999261</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322.54000000000002</v>
      </c>
      <c r="D110" s="1">
        <f>'PR-RAS'!E114</f>
        <v>404.82</v>
      </c>
      <c r="E110" s="1">
        <v>0</v>
      </c>
      <c r="F110" s="1">
        <v>0</v>
      </c>
      <c r="G110" s="2">
        <f t="shared" si="0"/>
        <v>123.40762000000001</v>
      </c>
      <c r="H110" s="2">
        <f t="shared" si="1"/>
        <v>0.63999999999998636</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7515.31</v>
      </c>
      <c r="D111" s="1">
        <f>'PR-RAS'!E115</f>
        <v>1893.72</v>
      </c>
      <c r="E111" s="1">
        <v>0</v>
      </c>
      <c r="F111" s="1">
        <v>0</v>
      </c>
      <c r="G111" s="2">
        <f t="shared" si="0"/>
        <v>1243.3025</v>
      </c>
      <c r="H111" s="2">
        <f t="shared" si="1"/>
        <v>0.59000000000037289</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220860.14</v>
      </c>
      <c r="D113" s="1">
        <f>'PR-RAS'!E117</f>
        <v>141782.5</v>
      </c>
      <c r="E113" s="1">
        <v>0</v>
      </c>
      <c r="F113" s="1">
        <v>0</v>
      </c>
      <c r="G113" s="2">
        <f t="shared" si="0"/>
        <v>56495.615680000003</v>
      </c>
      <c r="H113" s="2">
        <f t="shared" si="1"/>
        <v>0.64000000001396984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140004.14000000001</v>
      </c>
      <c r="D116" s="1">
        <f>'PR-RAS'!E120</f>
        <v>173085.62</v>
      </c>
      <c r="E116" s="1">
        <v>0</v>
      </c>
      <c r="F116" s="1">
        <v>0</v>
      </c>
      <c r="G116" s="2">
        <f t="shared" si="0"/>
        <v>55910.168700000002</v>
      </c>
      <c r="H116" s="2">
        <f t="shared" si="1"/>
        <v>0.52000000001862645</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856.91</v>
      </c>
      <c r="D117" s="1">
        <f>'PR-RAS'!E121</f>
        <v>14221.89</v>
      </c>
      <c r="E117" s="1">
        <v>0</v>
      </c>
      <c r="F117" s="1">
        <v>0</v>
      </c>
      <c r="G117" s="2">
        <f t="shared" si="0"/>
        <v>3398.88004</v>
      </c>
      <c r="H117" s="2">
        <f t="shared" si="1"/>
        <v>0.20000000000061391</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139147.23000000001</v>
      </c>
      <c r="D118" s="1">
        <f>'PR-RAS'!E122</f>
        <v>158863.73000000001</v>
      </c>
      <c r="E118" s="1">
        <v>0</v>
      </c>
      <c r="F118" s="1">
        <v>0</v>
      </c>
      <c r="G118" s="2">
        <f t="shared" si="0"/>
        <v>53454.33873000001</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5659.4699999999993</v>
      </c>
      <c r="D120" s="1">
        <f>'PR-RAS'!E124</f>
        <v>6490.09</v>
      </c>
      <c r="E120" s="1">
        <v>0</v>
      </c>
      <c r="F120" s="1">
        <v>0</v>
      </c>
      <c r="G120" s="2">
        <f t="shared" si="0"/>
        <v>2218.1183500000002</v>
      </c>
      <c r="H120" s="2">
        <f t="shared" si="1"/>
        <v>0.55999999999949068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5629.28</v>
      </c>
      <c r="D121" s="1">
        <f>'PR-RAS'!E125</f>
        <v>6490.09</v>
      </c>
      <c r="E121" s="1">
        <v>0</v>
      </c>
      <c r="F121" s="1">
        <v>0</v>
      </c>
      <c r="G121" s="2">
        <f t="shared" si="0"/>
        <v>2233.1351999999997</v>
      </c>
      <c r="H121" s="2">
        <f t="shared" si="1"/>
        <v>0.36999999999989086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5629.28</v>
      </c>
      <c r="D123" s="1">
        <f>'PR-RAS'!E127</f>
        <v>6490.09</v>
      </c>
      <c r="E123" s="1">
        <v>0</v>
      </c>
      <c r="F123" s="1">
        <v>0</v>
      </c>
      <c r="G123" s="2">
        <f t="shared" si="0"/>
        <v>2270.35412</v>
      </c>
      <c r="H123" s="2">
        <f t="shared" si="1"/>
        <v>0.36999999999989086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30.19</v>
      </c>
      <c r="D124" s="1">
        <f>'PR-RAS'!E128</f>
        <v>0</v>
      </c>
      <c r="E124" s="1">
        <v>0</v>
      </c>
      <c r="F124" s="1">
        <v>0</v>
      </c>
      <c r="G124" s="2">
        <f t="shared" si="0"/>
        <v>3.7133700000000003</v>
      </c>
      <c r="H124" s="2">
        <f t="shared" si="1"/>
        <v>0.19000000000000128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30.19</v>
      </c>
      <c r="D126" s="1">
        <f>'PR-RAS'!E130</f>
        <v>0</v>
      </c>
      <c r="E126" s="1">
        <v>0</v>
      </c>
      <c r="F126" s="1">
        <v>0</v>
      </c>
      <c r="G126" s="2">
        <f t="shared" si="0"/>
        <v>3.7737500000000002</v>
      </c>
      <c r="H126" s="2">
        <f t="shared" si="1"/>
        <v>0.19000000000000128</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1855830.63</v>
      </c>
      <c r="D147" s="1">
        <f>'PR-RAS'!E151</f>
        <v>1913697.0600000003</v>
      </c>
      <c r="E147" s="1">
        <v>0</v>
      </c>
      <c r="F147" s="1">
        <v>0</v>
      </c>
      <c r="G147" s="2">
        <f t="shared" si="0"/>
        <v>829750.81349999993</v>
      </c>
      <c r="H147" s="2">
        <f t="shared" si="1"/>
        <v>0.43000000040046871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565189.07999999996</v>
      </c>
      <c r="D148" s="1">
        <f>'PR-RAS'!E152</f>
        <v>586042.38</v>
      </c>
      <c r="E148" s="1">
        <v>0</v>
      </c>
      <c r="F148" s="1">
        <v>0</v>
      </c>
      <c r="G148" s="2">
        <f t="shared" si="0"/>
        <v>255379.25447999997</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466634.72</v>
      </c>
      <c r="D149" s="1">
        <f>'PR-RAS'!E153</f>
        <v>477503.93</v>
      </c>
      <c r="E149" s="1">
        <v>0</v>
      </c>
      <c r="F149" s="1">
        <v>0</v>
      </c>
      <c r="G149" s="2">
        <f t="shared" si="0"/>
        <v>210403.10183999999</v>
      </c>
      <c r="H149" s="2">
        <f t="shared" si="1"/>
        <v>0.3500000000349246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466634.72</v>
      </c>
      <c r="D150" s="1">
        <f>'PR-RAS'!E154</f>
        <v>477503.93</v>
      </c>
      <c r="E150" s="1">
        <v>0</v>
      </c>
      <c r="F150" s="1">
        <v>0</v>
      </c>
      <c r="G150" s="2">
        <f t="shared" si="0"/>
        <v>211824.74442</v>
      </c>
      <c r="H150" s="2">
        <f t="shared" si="1"/>
        <v>0.3500000000349246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21513</v>
      </c>
      <c r="D154" s="1">
        <f>'PR-RAS'!E158</f>
        <v>29764.55</v>
      </c>
      <c r="E154" s="1">
        <v>0</v>
      </c>
      <c r="F154" s="1">
        <v>0</v>
      </c>
      <c r="G154" s="2">
        <f t="shared" si="0"/>
        <v>12399.4413</v>
      </c>
      <c r="H154" s="2">
        <f t="shared" si="1"/>
        <v>0.4500000000007276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77041.36</v>
      </c>
      <c r="D155" s="1">
        <f>'PR-RAS'!E159</f>
        <v>78773.899999999994</v>
      </c>
      <c r="E155" s="1">
        <v>0</v>
      </c>
      <c r="F155" s="1">
        <v>0</v>
      </c>
      <c r="G155" s="2">
        <f t="shared" si="0"/>
        <v>36126.730639999994</v>
      </c>
      <c r="H155" s="2">
        <f t="shared" si="1"/>
        <v>0.46000000000640284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77041.36</v>
      </c>
      <c r="D157" s="1">
        <f>'PR-RAS'!E161</f>
        <v>78773.899999999994</v>
      </c>
      <c r="E157" s="1">
        <v>0</v>
      </c>
      <c r="F157" s="1">
        <v>0</v>
      </c>
      <c r="G157" s="2">
        <f t="shared" si="0"/>
        <v>36595.908959999993</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897792.48</v>
      </c>
      <c r="D159" s="1">
        <f>'PR-RAS'!E163</f>
        <v>1084117.74</v>
      </c>
      <c r="E159" s="1">
        <v>0</v>
      </c>
      <c r="F159" s="1">
        <v>0</v>
      </c>
      <c r="G159" s="2">
        <f t="shared" si="0"/>
        <v>484432.41768000001</v>
      </c>
      <c r="H159" s="2">
        <f t="shared" si="1"/>
        <v>0.73999999999068677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26204.07</v>
      </c>
      <c r="D160" s="1">
        <f>'PR-RAS'!E164</f>
        <v>24909.94</v>
      </c>
      <c r="E160" s="1">
        <v>0</v>
      </c>
      <c r="F160" s="1">
        <v>0</v>
      </c>
      <c r="G160" s="2">
        <f t="shared" si="0"/>
        <v>12087.80805</v>
      </c>
      <c r="H160" s="2">
        <f t="shared" si="1"/>
        <v>0.13000000000101863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2285.2199999999998</v>
      </c>
      <c r="D161" s="1">
        <f>'PR-RAS'!E165</f>
        <v>2721.71</v>
      </c>
      <c r="E161" s="1">
        <v>0</v>
      </c>
      <c r="F161" s="1">
        <v>0</v>
      </c>
      <c r="G161" s="2">
        <f t="shared" si="0"/>
        <v>1236.5824</v>
      </c>
      <c r="H161" s="2">
        <f t="shared" si="1"/>
        <v>0.50999999999976353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19278.5</v>
      </c>
      <c r="D162" s="1">
        <f>'PR-RAS'!E166</f>
        <v>19845.669999999998</v>
      </c>
      <c r="E162" s="1">
        <v>0</v>
      </c>
      <c r="F162" s="1">
        <v>0</v>
      </c>
      <c r="G162" s="2">
        <f t="shared" si="0"/>
        <v>9494.1442399999996</v>
      </c>
      <c r="H162" s="2">
        <f t="shared" si="1"/>
        <v>0.83000000000174623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4537.62</v>
      </c>
      <c r="D163" s="1">
        <f>'PR-RAS'!E167</f>
        <v>2342.56</v>
      </c>
      <c r="E163" s="1">
        <v>0</v>
      </c>
      <c r="F163" s="1">
        <v>0</v>
      </c>
      <c r="G163" s="2">
        <f t="shared" si="0"/>
        <v>1494.0838799999999</v>
      </c>
      <c r="H163" s="2">
        <f t="shared" si="1"/>
        <v>0.82000000000016371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102.73</v>
      </c>
      <c r="D164" s="1">
        <f>'PR-RAS'!E168</f>
        <v>0</v>
      </c>
      <c r="E164" s="1">
        <v>0</v>
      </c>
      <c r="F164" s="1">
        <v>0</v>
      </c>
      <c r="G164" s="2">
        <f t="shared" si="0"/>
        <v>16.744990000000001</v>
      </c>
      <c r="H164" s="2">
        <f t="shared" si="1"/>
        <v>0.26999999999999602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202228.56</v>
      </c>
      <c r="D165" s="1">
        <f>'PR-RAS'!E169</f>
        <v>163707.79000000004</v>
      </c>
      <c r="E165" s="1">
        <v>0</v>
      </c>
      <c r="F165" s="1">
        <v>0</v>
      </c>
      <c r="G165" s="2">
        <f t="shared" si="0"/>
        <v>86861.638960000026</v>
      </c>
      <c r="H165" s="2">
        <f t="shared" si="1"/>
        <v>0.6499999999650754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23445.64</v>
      </c>
      <c r="D166" s="1">
        <f>'PR-RAS'!E170</f>
        <v>29382.43</v>
      </c>
      <c r="E166" s="1">
        <v>0</v>
      </c>
      <c r="F166" s="1">
        <v>0</v>
      </c>
      <c r="G166" s="2">
        <f t="shared" si="0"/>
        <v>13564.7325</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41536.620000000003</v>
      </c>
      <c r="D167" s="1">
        <f>'PR-RAS'!E171</f>
        <v>29397.09</v>
      </c>
      <c r="E167" s="1">
        <v>0</v>
      </c>
      <c r="F167" s="1">
        <v>0</v>
      </c>
      <c r="G167" s="2">
        <f t="shared" si="0"/>
        <v>16654.912800000002</v>
      </c>
      <c r="H167" s="2">
        <f t="shared" si="1"/>
        <v>0.46999999999752617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111793.75</v>
      </c>
      <c r="D168" s="1">
        <f>'PR-RAS'!E172</f>
        <v>97157.75</v>
      </c>
      <c r="E168" s="1">
        <v>0</v>
      </c>
      <c r="F168" s="1">
        <v>0</v>
      </c>
      <c r="G168" s="2">
        <f t="shared" si="0"/>
        <v>51120.244750000005</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1222.24</v>
      </c>
      <c r="D169" s="1">
        <f>'PR-RAS'!E173</f>
        <v>1222.73</v>
      </c>
      <c r="E169" s="1">
        <v>0</v>
      </c>
      <c r="F169" s="1">
        <v>0</v>
      </c>
      <c r="G169" s="2">
        <f t="shared" si="0"/>
        <v>616.17359999999996</v>
      </c>
      <c r="H169" s="2">
        <f t="shared" si="1"/>
        <v>0.50999999999999091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21411.119999999999</v>
      </c>
      <c r="D170" s="1">
        <f>'PR-RAS'!E174</f>
        <v>4269.1400000000003</v>
      </c>
      <c r="E170" s="1">
        <v>0</v>
      </c>
      <c r="F170" s="1">
        <v>0</v>
      </c>
      <c r="G170" s="2">
        <f t="shared" si="0"/>
        <v>5061.4486000000006</v>
      </c>
      <c r="H170" s="2">
        <f t="shared" si="1"/>
        <v>0.25999999999930878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2819.19</v>
      </c>
      <c r="D172" s="1">
        <f>'PR-RAS'!E176</f>
        <v>2278.65</v>
      </c>
      <c r="E172" s="1">
        <v>0</v>
      </c>
      <c r="F172" s="1">
        <v>0</v>
      </c>
      <c r="G172" s="2">
        <f t="shared" si="0"/>
        <v>1261.37979</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550498.38</v>
      </c>
      <c r="D173" s="1">
        <f>'PR-RAS'!E177</f>
        <v>724267.72</v>
      </c>
      <c r="E173" s="1">
        <v>0</v>
      </c>
      <c r="F173" s="1">
        <v>0</v>
      </c>
      <c r="G173" s="2">
        <f t="shared" si="0"/>
        <v>343833.81703999994</v>
      </c>
      <c r="H173" s="2">
        <f t="shared" si="1"/>
        <v>0.66000000003259629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17111.650000000001</v>
      </c>
      <c r="D174" s="1">
        <f>'PR-RAS'!E178</f>
        <v>19108.88</v>
      </c>
      <c r="E174" s="1">
        <v>0</v>
      </c>
      <c r="F174" s="1">
        <v>0</v>
      </c>
      <c r="G174" s="2">
        <f t="shared" si="0"/>
        <v>9571.9879299999993</v>
      </c>
      <c r="H174" s="2">
        <f t="shared" si="1"/>
        <v>0.46999999999752617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333786.2</v>
      </c>
      <c r="D175" s="1">
        <f>'PR-RAS'!E179</f>
        <v>474269.68</v>
      </c>
      <c r="E175" s="1">
        <v>0</v>
      </c>
      <c r="F175" s="1">
        <v>0</v>
      </c>
      <c r="G175" s="2">
        <f t="shared" si="0"/>
        <v>223124.64744</v>
      </c>
      <c r="H175" s="2">
        <f t="shared" si="1"/>
        <v>0.52000000001862645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38555.69</v>
      </c>
      <c r="D176" s="1">
        <f>'PR-RAS'!E180</f>
        <v>38538.639999999999</v>
      </c>
      <c r="E176" s="1">
        <v>0</v>
      </c>
      <c r="F176" s="1">
        <v>0</v>
      </c>
      <c r="G176" s="2">
        <f t="shared" si="0"/>
        <v>20235.769749999999</v>
      </c>
      <c r="H176" s="2">
        <f t="shared" si="1"/>
        <v>0.66999999999825377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28928.59</v>
      </c>
      <c r="D177" s="1">
        <f>'PR-RAS'!E181</f>
        <v>33613.379999999997</v>
      </c>
      <c r="E177" s="1">
        <v>0</v>
      </c>
      <c r="F177" s="1">
        <v>0</v>
      </c>
      <c r="G177" s="2">
        <f t="shared" si="0"/>
        <v>16923.341599999996</v>
      </c>
      <c r="H177" s="2">
        <f t="shared" si="1"/>
        <v>0.78999999999723514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55</v>
      </c>
      <c r="E178" s="1">
        <v>0</v>
      </c>
      <c r="F178" s="1">
        <v>0</v>
      </c>
      <c r="G178" s="2">
        <f t="shared" si="0"/>
        <v>19.47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1592.92</v>
      </c>
      <c r="D179" s="1">
        <f>'PR-RAS'!E183</f>
        <v>1566.84</v>
      </c>
      <c r="E179" s="1">
        <v>0</v>
      </c>
      <c r="F179" s="1">
        <v>0</v>
      </c>
      <c r="G179" s="2">
        <f t="shared" si="0"/>
        <v>841.33479999999997</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74646.97</v>
      </c>
      <c r="D180" s="1">
        <f>'PR-RAS'!E184</f>
        <v>48491.9</v>
      </c>
      <c r="E180" s="1">
        <v>0</v>
      </c>
      <c r="F180" s="1">
        <v>0</v>
      </c>
      <c r="G180" s="2">
        <f t="shared" si="0"/>
        <v>30721.907830000004</v>
      </c>
      <c r="H180" s="2">
        <f t="shared" si="1"/>
        <v>0.12999999999738066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23592.61</v>
      </c>
      <c r="D181" s="1">
        <f>'PR-RAS'!E185</f>
        <v>26789.24</v>
      </c>
      <c r="E181" s="1">
        <v>0</v>
      </c>
      <c r="F181" s="1">
        <v>0</v>
      </c>
      <c r="G181" s="2">
        <f t="shared" si="0"/>
        <v>13890.796199999999</v>
      </c>
      <c r="H181" s="2">
        <f t="shared" si="1"/>
        <v>0.63000000000101863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32283.75</v>
      </c>
      <c r="D182" s="1">
        <f>'PR-RAS'!E186</f>
        <v>81834.16</v>
      </c>
      <c r="E182" s="1">
        <v>0</v>
      </c>
      <c r="F182" s="1">
        <v>0</v>
      </c>
      <c r="G182" s="2">
        <f t="shared" si="0"/>
        <v>35467.324670000002</v>
      </c>
      <c r="H182" s="2">
        <f t="shared" si="1"/>
        <v>0.41000000000349246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118861.46999999999</v>
      </c>
      <c r="D184" s="1">
        <f>'PR-RAS'!E188</f>
        <v>171232.28999999998</v>
      </c>
      <c r="E184" s="1">
        <v>0</v>
      </c>
      <c r="F184" s="1">
        <v>0</v>
      </c>
      <c r="G184" s="2">
        <f t="shared" si="0"/>
        <v>84422.667149999979</v>
      </c>
      <c r="H184" s="2">
        <f t="shared" si="1"/>
        <v>0.75999999996565748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25584.7</v>
      </c>
      <c r="D185" s="1">
        <f>'PR-RAS'!E189</f>
        <v>25051.42</v>
      </c>
      <c r="E185" s="1">
        <v>0</v>
      </c>
      <c r="F185" s="1">
        <v>0</v>
      </c>
      <c r="G185" s="2">
        <f t="shared" si="0"/>
        <v>13926.507359999998</v>
      </c>
      <c r="H185" s="2">
        <f t="shared" si="1"/>
        <v>0.71999999999752617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12302.47</v>
      </c>
      <c r="D186" s="1">
        <f>'PR-RAS'!E190</f>
        <v>12821.51</v>
      </c>
      <c r="E186" s="1">
        <v>0</v>
      </c>
      <c r="F186" s="1">
        <v>0</v>
      </c>
      <c r="G186" s="2">
        <f t="shared" si="0"/>
        <v>7019.9156499999999</v>
      </c>
      <c r="H186" s="2">
        <f t="shared" si="1"/>
        <v>0.95999999999912689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30535.279999999999</v>
      </c>
      <c r="D187" s="1">
        <f>'PR-RAS'!E191</f>
        <v>41635.53</v>
      </c>
      <c r="E187" s="1">
        <v>0</v>
      </c>
      <c r="F187" s="1">
        <v>0</v>
      </c>
      <c r="G187" s="2">
        <f t="shared" si="0"/>
        <v>21167.979240000001</v>
      </c>
      <c r="H187" s="2">
        <f t="shared" si="1"/>
        <v>0.75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3981.68</v>
      </c>
      <c r="D188" s="1">
        <f>'PR-RAS'!E192</f>
        <v>5574.37</v>
      </c>
      <c r="E188" s="1">
        <v>0</v>
      </c>
      <c r="F188" s="1">
        <v>0</v>
      </c>
      <c r="G188" s="2">
        <f t="shared" si="0"/>
        <v>2829.3885399999999</v>
      </c>
      <c r="H188" s="2">
        <f t="shared" si="1"/>
        <v>0.69000000000005457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3052.93</v>
      </c>
      <c r="D189" s="1">
        <f>'PR-RAS'!E193</f>
        <v>3488.56</v>
      </c>
      <c r="E189" s="1">
        <v>0</v>
      </c>
      <c r="F189" s="1">
        <v>0</v>
      </c>
      <c r="G189" s="2">
        <f t="shared" si="0"/>
        <v>1885.6493999999998</v>
      </c>
      <c r="H189" s="2">
        <f t="shared" si="1"/>
        <v>0.51000000000021828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205.72</v>
      </c>
      <c r="D190" s="1">
        <f>'PR-RAS'!E194</f>
        <v>0</v>
      </c>
      <c r="E190" s="1">
        <v>0</v>
      </c>
      <c r="F190" s="1">
        <v>0</v>
      </c>
      <c r="G190" s="2">
        <f t="shared" si="0"/>
        <v>38.881079999999997</v>
      </c>
      <c r="H190" s="2">
        <f t="shared" si="1"/>
        <v>0.28000000000000114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43198.69</v>
      </c>
      <c r="D191" s="1">
        <f>'PR-RAS'!E195</f>
        <v>82660.899999999994</v>
      </c>
      <c r="E191" s="1">
        <v>0</v>
      </c>
      <c r="F191" s="1">
        <v>0</v>
      </c>
      <c r="G191" s="2">
        <f t="shared" si="0"/>
        <v>39618.893100000001</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29814.760000000002</v>
      </c>
      <c r="D192" s="1">
        <f>'PR-RAS'!E196</f>
        <v>35340.11</v>
      </c>
      <c r="E192" s="1">
        <v>0</v>
      </c>
      <c r="F192" s="1">
        <v>0</v>
      </c>
      <c r="G192" s="2">
        <f t="shared" si="0"/>
        <v>19194.541180000004</v>
      </c>
      <c r="H192" s="2">
        <f t="shared" si="1"/>
        <v>0.34999999999854481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25529.65</v>
      </c>
      <c r="D198" s="1">
        <f>'PR-RAS'!E202</f>
        <v>30604.62</v>
      </c>
      <c r="E198" s="1">
        <v>0</v>
      </c>
      <c r="F198" s="1">
        <v>0</v>
      </c>
      <c r="G198" s="2">
        <f t="shared" si="0"/>
        <v>17087.56133</v>
      </c>
      <c r="H198" s="2">
        <f t="shared" si="1"/>
        <v>0.72999999999956344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25529.65</v>
      </c>
      <c r="D201" s="1">
        <f>'PR-RAS'!E205</f>
        <v>30604.62</v>
      </c>
      <c r="E201" s="1">
        <v>0</v>
      </c>
      <c r="F201" s="1">
        <v>0</v>
      </c>
      <c r="G201" s="2">
        <f t="shared" si="0"/>
        <v>17347.778000000002</v>
      </c>
      <c r="H201" s="2">
        <f t="shared" si="1"/>
        <v>0.72999999999956344</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4285.1099999999997</v>
      </c>
      <c r="D206" s="1">
        <f>'PR-RAS'!E210</f>
        <v>4735.49</v>
      </c>
      <c r="E206" s="1">
        <v>0</v>
      </c>
      <c r="F206" s="1">
        <v>0</v>
      </c>
      <c r="G206" s="2">
        <f t="shared" si="0"/>
        <v>2819.99845</v>
      </c>
      <c r="H206" s="2">
        <f t="shared" si="1"/>
        <v>0.5999999999994543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3856.2</v>
      </c>
      <c r="D207" s="1">
        <f>'PR-RAS'!E211</f>
        <v>4340.9799999999996</v>
      </c>
      <c r="E207" s="1">
        <v>0</v>
      </c>
      <c r="F207" s="1">
        <v>0</v>
      </c>
      <c r="G207" s="2">
        <f t="shared" si="0"/>
        <v>2582.86096</v>
      </c>
      <c r="H207" s="2">
        <f t="shared" si="1"/>
        <v>0.22000000000025466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119.25</v>
      </c>
      <c r="D209" s="1">
        <f>'PR-RAS'!E213</f>
        <v>153.06</v>
      </c>
      <c r="E209" s="1">
        <v>0</v>
      </c>
      <c r="F209" s="1">
        <v>0</v>
      </c>
      <c r="G209" s="2">
        <f t="shared" si="0"/>
        <v>88.476959999999991</v>
      </c>
      <c r="H209" s="2">
        <f t="shared" si="1"/>
        <v>0.31000000000000227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309.66000000000003</v>
      </c>
      <c r="D210" s="1">
        <f>'PR-RAS'!E214</f>
        <v>241.45</v>
      </c>
      <c r="E210" s="1">
        <v>0</v>
      </c>
      <c r="F210" s="1">
        <v>0</v>
      </c>
      <c r="G210" s="2">
        <f t="shared" si="0"/>
        <v>165.64503999999999</v>
      </c>
      <c r="H210" s="2">
        <f t="shared" si="1"/>
        <v>0.78999999999996362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1994.18</v>
      </c>
      <c r="E211" s="1">
        <v>0</v>
      </c>
      <c r="F211" s="1">
        <v>0</v>
      </c>
      <c r="G211" s="2">
        <f t="shared" si="0"/>
        <v>837.55560000000003</v>
      </c>
      <c r="H211" s="2">
        <f t="shared" si="1"/>
        <v>0.18000000000006366</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1994.18</v>
      </c>
      <c r="E215" s="1">
        <v>0</v>
      </c>
      <c r="F215" s="1">
        <v>0</v>
      </c>
      <c r="G215" s="2">
        <f t="shared" si="0"/>
        <v>853.50904000000003</v>
      </c>
      <c r="H215" s="2">
        <f t="shared" si="1"/>
        <v>0.18000000000006366</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1994.18</v>
      </c>
      <c r="E216" s="1">
        <v>0</v>
      </c>
      <c r="F216" s="1">
        <v>0</v>
      </c>
      <c r="G216" s="2">
        <f t="shared" si="0"/>
        <v>857.49739999999997</v>
      </c>
      <c r="H216" s="2">
        <f t="shared" si="1"/>
        <v>0.18000000000006366</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4512.58</v>
      </c>
      <c r="E220" s="1">
        <v>0</v>
      </c>
      <c r="F220" s="1">
        <v>0</v>
      </c>
      <c r="G220" s="2">
        <f t="shared" si="0"/>
        <v>1976.5100399999999</v>
      </c>
      <c r="H220" s="2">
        <f t="shared" si="1"/>
        <v>0.42000000000007276</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4512.58</v>
      </c>
      <c r="E232" s="1">
        <v>0</v>
      </c>
      <c r="F232" s="1">
        <v>0</v>
      </c>
      <c r="G232" s="2">
        <f t="shared" si="0"/>
        <v>2084.81196</v>
      </c>
      <c r="H232" s="2">
        <f t="shared" si="1"/>
        <v>0.42000000000007276</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4512.58</v>
      </c>
      <c r="E233" s="1">
        <v>0</v>
      </c>
      <c r="F233" s="1">
        <v>0</v>
      </c>
      <c r="G233" s="2">
        <f t="shared" si="0"/>
        <v>2093.8371200000001</v>
      </c>
      <c r="H233" s="2">
        <f t="shared" si="1"/>
        <v>0.42000000000007276</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42573.88</v>
      </c>
      <c r="D248" s="1">
        <f>'PR-RAS'!E252</f>
        <v>43281.770000000004</v>
      </c>
      <c r="E248" s="1">
        <v>0</v>
      </c>
      <c r="F248" s="1">
        <v>0</v>
      </c>
      <c r="G248" s="2">
        <f t="shared" si="0"/>
        <v>31896.942740000002</v>
      </c>
      <c r="H248" s="2">
        <f t="shared" si="1"/>
        <v>0.34999999999854481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42573.88</v>
      </c>
      <c r="D255" s="1">
        <f>'PR-RAS'!E259</f>
        <v>43281.770000000004</v>
      </c>
      <c r="E255" s="1">
        <v>0</v>
      </c>
      <c r="F255" s="1">
        <v>0</v>
      </c>
      <c r="G255" s="2">
        <f t="shared" si="0"/>
        <v>32800.904680000007</v>
      </c>
      <c r="H255" s="2">
        <f t="shared" si="1"/>
        <v>0.34999999999854481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42573.88</v>
      </c>
      <c r="D256" s="1">
        <f>'PR-RAS'!E260</f>
        <v>43239.65</v>
      </c>
      <c r="E256" s="1">
        <v>0</v>
      </c>
      <c r="F256" s="1">
        <v>0</v>
      </c>
      <c r="G256" s="2">
        <f t="shared" si="0"/>
        <v>32908.560899999997</v>
      </c>
      <c r="H256" s="2">
        <f t="shared" si="1"/>
        <v>0.47000000000116415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42.12</v>
      </c>
      <c r="E257" s="1">
        <v>0</v>
      </c>
      <c r="F257" s="1">
        <v>0</v>
      </c>
      <c r="G257" s="2">
        <f t="shared" si="0"/>
        <v>21.565439999999999</v>
      </c>
      <c r="H257" s="2">
        <f t="shared" si="1"/>
        <v>0.11999999999999744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320460.43</v>
      </c>
      <c r="D259" s="1">
        <f>'PR-RAS'!E263</f>
        <v>158408.30000000002</v>
      </c>
      <c r="E259" s="1">
        <v>0</v>
      </c>
      <c r="F259" s="1">
        <v>0</v>
      </c>
      <c r="G259" s="2">
        <f t="shared" si="0"/>
        <v>164417.47374000002</v>
      </c>
      <c r="H259" s="2">
        <f t="shared" si="1"/>
        <v>0.73000000001047738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138076.81</v>
      </c>
      <c r="D260" s="1">
        <f>'PR-RAS'!E264</f>
        <v>142972.98000000001</v>
      </c>
      <c r="E260" s="1">
        <v>0</v>
      </c>
      <c r="F260" s="1">
        <v>0</v>
      </c>
      <c r="G260" s="2">
        <f t="shared" si="0"/>
        <v>109821.89743000001</v>
      </c>
      <c r="H260" s="2">
        <f t="shared" si="1"/>
        <v>0.20999999999185093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138076.81</v>
      </c>
      <c r="D261" s="1">
        <f>'PR-RAS'!E265</f>
        <v>142972.98000000001</v>
      </c>
      <c r="E261" s="1">
        <v>0</v>
      </c>
      <c r="F261" s="1">
        <v>0</v>
      </c>
      <c r="G261" s="2">
        <f t="shared" si="0"/>
        <v>110245.92020000001</v>
      </c>
      <c r="H261" s="2">
        <f t="shared" si="1"/>
        <v>0.20999999999185093</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10434.18</v>
      </c>
      <c r="D264" s="1">
        <f>'PR-RAS'!E268</f>
        <v>650</v>
      </c>
      <c r="E264" s="1">
        <v>0</v>
      </c>
      <c r="F264" s="1">
        <v>0</v>
      </c>
      <c r="G264" s="2">
        <f t="shared" si="0"/>
        <v>3086.08934</v>
      </c>
      <c r="H264" s="2">
        <f t="shared" si="1"/>
        <v>0.18000000000029104</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687.35</v>
      </c>
      <c r="D265" s="1">
        <f>'PR-RAS'!E269</f>
        <v>650</v>
      </c>
      <c r="E265" s="1">
        <v>0</v>
      </c>
      <c r="F265" s="1">
        <v>0</v>
      </c>
      <c r="G265" s="2">
        <f t="shared" ref="G265:G521" si="8">(B265/1000)*(C265*1+D265*2)</f>
        <v>524.66039999999998</v>
      </c>
      <c r="H265" s="2">
        <f t="shared" ref="H265:H521" si="9">ABS(C265-ROUND(C265,0))+ABS(D265-ROUND(D265,0))</f>
        <v>0.35000000000002274</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9746.83</v>
      </c>
      <c r="D266" s="1">
        <f>'PR-RAS'!E270</f>
        <v>0</v>
      </c>
      <c r="E266" s="1">
        <v>0</v>
      </c>
      <c r="F266" s="1">
        <v>0</v>
      </c>
      <c r="G266" s="2">
        <f t="shared" si="8"/>
        <v>2582.9099500000002</v>
      </c>
      <c r="H266" s="2">
        <f t="shared" si="9"/>
        <v>0.17000000000007276</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991.84</v>
      </c>
      <c r="D269" s="1">
        <f>'PR-RAS'!E273</f>
        <v>0</v>
      </c>
      <c r="E269" s="1">
        <v>0</v>
      </c>
      <c r="F269" s="1">
        <v>0</v>
      </c>
      <c r="G269" s="2">
        <f t="shared" si="8"/>
        <v>265.81312000000003</v>
      </c>
      <c r="H269" s="2">
        <f t="shared" si="9"/>
        <v>0.15999999999996817</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991.84</v>
      </c>
      <c r="D270" s="1">
        <f>'PR-RAS'!E274</f>
        <v>0</v>
      </c>
      <c r="E270" s="1">
        <v>0</v>
      </c>
      <c r="F270" s="1">
        <v>0</v>
      </c>
      <c r="G270" s="2">
        <f t="shared" si="8"/>
        <v>266.80496000000005</v>
      </c>
      <c r="H270" s="2">
        <f t="shared" si="9"/>
        <v>0.15999999999996817</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170957.6</v>
      </c>
      <c r="D275" s="1">
        <f>'PR-RAS'!E279</f>
        <v>14785.32</v>
      </c>
      <c r="E275" s="1">
        <v>0</v>
      </c>
      <c r="F275" s="1">
        <v>0</v>
      </c>
      <c r="G275" s="2">
        <f t="shared" si="8"/>
        <v>54944.737760000004</v>
      </c>
      <c r="H275" s="2">
        <f t="shared" si="9"/>
        <v>0.7199999999938882</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170957.6</v>
      </c>
      <c r="D276" s="1">
        <f>'PR-RAS'!E280</f>
        <v>14785.32</v>
      </c>
      <c r="E276" s="1">
        <v>0</v>
      </c>
      <c r="F276" s="1">
        <v>0</v>
      </c>
      <c r="G276" s="2">
        <f t="shared" si="8"/>
        <v>55145.266000000003</v>
      </c>
      <c r="H276" s="2">
        <f t="shared" si="9"/>
        <v>0.7199999999938882</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1855830.63</v>
      </c>
      <c r="D285" s="1">
        <f>'PR-RAS'!E289</f>
        <v>1913697.0600000003</v>
      </c>
      <c r="E285" s="1">
        <v>0</v>
      </c>
      <c r="F285" s="1">
        <v>0</v>
      </c>
      <c r="G285" s="2">
        <f t="shared" si="8"/>
        <v>1614035.8289999999</v>
      </c>
      <c r="H285" s="2">
        <f t="shared" si="9"/>
        <v>0.43000000040046871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862793.1100000008</v>
      </c>
      <c r="D286" s="1">
        <f>'PR-RAS'!E290</f>
        <v>486563.75999999954</v>
      </c>
      <c r="E286" s="1">
        <v>0</v>
      </c>
      <c r="F286" s="1">
        <v>0</v>
      </c>
      <c r="G286" s="2">
        <f t="shared" si="8"/>
        <v>523237.3795499999</v>
      </c>
      <c r="H286" s="2">
        <f t="shared" si="9"/>
        <v>0.35000000125728548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5351680.4000000004</v>
      </c>
      <c r="D288" s="1">
        <f>'PR-RAS'!E292</f>
        <v>6194495.96</v>
      </c>
      <c r="E288" s="1">
        <v>0</v>
      </c>
      <c r="F288" s="1">
        <v>0</v>
      </c>
      <c r="G288" s="2">
        <f t="shared" si="8"/>
        <v>5091572.95584</v>
      </c>
      <c r="H288" s="2">
        <f t="shared" si="9"/>
        <v>0.44000000040978193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131834.39000000001</v>
      </c>
      <c r="D290" s="1">
        <f>'PR-RAS'!E294</f>
        <v>136905.81</v>
      </c>
      <c r="E290" s="1">
        <v>0</v>
      </c>
      <c r="F290" s="1">
        <v>0</v>
      </c>
      <c r="G290" s="2">
        <f t="shared" si="8"/>
        <v>117231.69688999999</v>
      </c>
      <c r="H290" s="2">
        <f t="shared" si="9"/>
        <v>0.58000000001629815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665286.21</v>
      </c>
      <c r="D293" s="1">
        <f>'PR-RAS'!E298</f>
        <v>4508.03</v>
      </c>
      <c r="E293" s="1">
        <v>0</v>
      </c>
      <c r="F293" s="1">
        <v>0</v>
      </c>
      <c r="G293" s="2">
        <f t="shared" si="8"/>
        <v>196896.26283999998</v>
      </c>
      <c r="H293" s="2">
        <f t="shared" si="9"/>
        <v>0.23999999996249244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664694.84</v>
      </c>
      <c r="D294" s="1">
        <f>'PR-RAS'!E299</f>
        <v>4508.03</v>
      </c>
      <c r="E294" s="1">
        <v>0</v>
      </c>
      <c r="F294" s="1">
        <v>0</v>
      </c>
      <c r="G294" s="2">
        <f t="shared" si="8"/>
        <v>197397.29370000001</v>
      </c>
      <c r="H294" s="2">
        <f t="shared" si="9"/>
        <v>0.19000000003234163</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664694.84</v>
      </c>
      <c r="D295" s="1">
        <f>'PR-RAS'!E300</f>
        <v>4508.03</v>
      </c>
      <c r="E295" s="1">
        <v>0</v>
      </c>
      <c r="F295" s="1">
        <v>0</v>
      </c>
      <c r="G295" s="2">
        <f t="shared" si="8"/>
        <v>198071.00459999999</v>
      </c>
      <c r="H295" s="2">
        <f t="shared" si="9"/>
        <v>0.19000000003234163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664694.84</v>
      </c>
      <c r="D296" s="1">
        <f>'PR-RAS'!E301</f>
        <v>4508.03</v>
      </c>
      <c r="E296" s="1">
        <v>0</v>
      </c>
      <c r="F296" s="1">
        <v>0</v>
      </c>
      <c r="G296" s="2">
        <f t="shared" si="8"/>
        <v>198744.71549999999</v>
      </c>
      <c r="H296" s="2">
        <f t="shared" si="9"/>
        <v>0.19000000003234163</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591.37</v>
      </c>
      <c r="D306" s="1">
        <f>'PR-RAS'!E311</f>
        <v>0</v>
      </c>
      <c r="E306" s="1">
        <v>0</v>
      </c>
      <c r="F306" s="1">
        <v>0</v>
      </c>
      <c r="G306" s="2">
        <f t="shared" si="8"/>
        <v>180.36785</v>
      </c>
      <c r="H306" s="2">
        <f t="shared" si="9"/>
        <v>0.37000000000000455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591.37</v>
      </c>
      <c r="D321" s="1">
        <f>'PR-RAS'!E326</f>
        <v>0</v>
      </c>
      <c r="E321" s="1">
        <v>0</v>
      </c>
      <c r="F321" s="1">
        <v>0</v>
      </c>
      <c r="G321" s="2">
        <f t="shared" si="8"/>
        <v>189.23840000000001</v>
      </c>
      <c r="H321" s="2">
        <f t="shared" si="9"/>
        <v>0.37000000000000455</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591.37</v>
      </c>
      <c r="D322" s="1">
        <f>'PR-RAS'!E327</f>
        <v>0</v>
      </c>
      <c r="E322" s="1">
        <v>0</v>
      </c>
      <c r="F322" s="1">
        <v>0</v>
      </c>
      <c r="G322" s="2">
        <f t="shared" si="8"/>
        <v>189.82977</v>
      </c>
      <c r="H322" s="2">
        <f t="shared" si="9"/>
        <v>0.37000000000000455</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562438.33000000007</v>
      </c>
      <c r="D345" s="1">
        <f>'PR-RAS'!E350</f>
        <v>598133.81000000006</v>
      </c>
      <c r="E345" s="1">
        <v>0</v>
      </c>
      <c r="F345" s="1">
        <v>0</v>
      </c>
      <c r="G345" s="2">
        <f t="shared" si="8"/>
        <v>604994.84680000006</v>
      </c>
      <c r="H345" s="2">
        <f t="shared" si="9"/>
        <v>0.52000000001862645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29895.24</v>
      </c>
      <c r="D346" s="1">
        <f>'PR-RAS'!E351</f>
        <v>12387.47</v>
      </c>
      <c r="E346" s="1">
        <v>0</v>
      </c>
      <c r="F346" s="1">
        <v>0</v>
      </c>
      <c r="G346" s="2">
        <f t="shared" si="8"/>
        <v>18861.212099999997</v>
      </c>
      <c r="H346" s="2">
        <f t="shared" si="9"/>
        <v>0.71000000000094587</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29895.24</v>
      </c>
      <c r="D347" s="1">
        <f>'PR-RAS'!E352</f>
        <v>12387.47</v>
      </c>
      <c r="E347" s="1">
        <v>0</v>
      </c>
      <c r="F347" s="1">
        <v>0</v>
      </c>
      <c r="G347" s="2">
        <f t="shared" si="8"/>
        <v>18915.882279999998</v>
      </c>
      <c r="H347" s="2">
        <f t="shared" si="9"/>
        <v>0.71000000000094587</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29895.24</v>
      </c>
      <c r="D348" s="1">
        <f>'PR-RAS'!E353</f>
        <v>12387.47</v>
      </c>
      <c r="E348" s="1">
        <v>0</v>
      </c>
      <c r="F348" s="1">
        <v>0</v>
      </c>
      <c r="G348" s="2">
        <f t="shared" si="8"/>
        <v>18970.552459999999</v>
      </c>
      <c r="H348" s="2">
        <f t="shared" si="9"/>
        <v>0.71000000000094587</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496963.13000000006</v>
      </c>
      <c r="D358" s="1">
        <f>'PR-RAS'!E363</f>
        <v>296118.95</v>
      </c>
      <c r="E358" s="1">
        <v>0</v>
      </c>
      <c r="F358" s="1">
        <v>0</v>
      </c>
      <c r="G358" s="2">
        <f t="shared" si="8"/>
        <v>388844.76770999999</v>
      </c>
      <c r="H358" s="2">
        <f t="shared" si="9"/>
        <v>0.18000000005122274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416359.28</v>
      </c>
      <c r="D359" s="1">
        <f>'PR-RAS'!E364</f>
        <v>219170.23</v>
      </c>
      <c r="E359" s="1">
        <v>0</v>
      </c>
      <c r="F359" s="1">
        <v>0</v>
      </c>
      <c r="G359" s="2">
        <f t="shared" si="8"/>
        <v>305982.50691999996</v>
      </c>
      <c r="H359" s="2">
        <f t="shared" si="9"/>
        <v>0.51000000003841706</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21794.45</v>
      </c>
      <c r="E360" s="1">
        <v>0</v>
      </c>
      <c r="F360" s="1">
        <v>0</v>
      </c>
      <c r="G360" s="2">
        <f t="shared" si="8"/>
        <v>15648.4151</v>
      </c>
      <c r="H360" s="2">
        <f t="shared" si="9"/>
        <v>0.4500000000007276</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49079.4</v>
      </c>
      <c r="D361" s="1">
        <f>'PR-RAS'!E366</f>
        <v>27311.86</v>
      </c>
      <c r="E361" s="1">
        <v>0</v>
      </c>
      <c r="F361" s="1">
        <v>0</v>
      </c>
      <c r="G361" s="2">
        <f t="shared" si="8"/>
        <v>37333.123199999995</v>
      </c>
      <c r="H361" s="2">
        <f t="shared" si="9"/>
        <v>0.54000000000087311</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180008.03</v>
      </c>
      <c r="D362" s="1">
        <f>'PR-RAS'!E367</f>
        <v>132793.66</v>
      </c>
      <c r="E362" s="1">
        <v>0</v>
      </c>
      <c r="F362" s="1">
        <v>0</v>
      </c>
      <c r="G362" s="2">
        <f t="shared" si="8"/>
        <v>160859.92134999999</v>
      </c>
      <c r="H362" s="2">
        <f t="shared" si="9"/>
        <v>0.36999999999534339</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187271.85</v>
      </c>
      <c r="D363" s="1">
        <f>'PR-RAS'!E368</f>
        <v>37270.26</v>
      </c>
      <c r="E363" s="1">
        <v>0</v>
      </c>
      <c r="F363" s="1">
        <v>0</v>
      </c>
      <c r="G363" s="2">
        <f t="shared" si="8"/>
        <v>94776.077939999988</v>
      </c>
      <c r="H363" s="2">
        <f t="shared" si="9"/>
        <v>0.4099999999962165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44159.78</v>
      </c>
      <c r="D364" s="1">
        <f>'PR-RAS'!E369</f>
        <v>39264.800000000003</v>
      </c>
      <c r="E364" s="1">
        <v>0</v>
      </c>
      <c r="F364" s="1">
        <v>0</v>
      </c>
      <c r="G364" s="2">
        <f t="shared" si="8"/>
        <v>44536.244939999997</v>
      </c>
      <c r="H364" s="2">
        <f t="shared" si="9"/>
        <v>0.41999999999825377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8532.9599999999991</v>
      </c>
      <c r="D365" s="1">
        <f>'PR-RAS'!E370</f>
        <v>1510</v>
      </c>
      <c r="E365" s="1">
        <v>0</v>
      </c>
      <c r="F365" s="1">
        <v>0</v>
      </c>
      <c r="G365" s="2">
        <f t="shared" si="8"/>
        <v>4205.2774399999998</v>
      </c>
      <c r="H365" s="2">
        <f t="shared" si="9"/>
        <v>4.0000000000873115E-2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9345.18</v>
      </c>
      <c r="D367" s="1">
        <f>'PR-RAS'!E372</f>
        <v>0</v>
      </c>
      <c r="E367" s="1">
        <v>0</v>
      </c>
      <c r="F367" s="1">
        <v>0</v>
      </c>
      <c r="G367" s="2">
        <f t="shared" si="8"/>
        <v>3420.3358800000001</v>
      </c>
      <c r="H367" s="2">
        <f t="shared" si="9"/>
        <v>0.18000000000029104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2045.08</v>
      </c>
      <c r="E370" s="1">
        <v>0</v>
      </c>
      <c r="F370" s="1">
        <v>0</v>
      </c>
      <c r="G370" s="2">
        <f t="shared" si="8"/>
        <v>1509.2690399999999</v>
      </c>
      <c r="H370" s="2">
        <f t="shared" si="9"/>
        <v>7.999999999992724E-2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26281.64</v>
      </c>
      <c r="D371" s="1">
        <f>'PR-RAS'!E376</f>
        <v>35709.72</v>
      </c>
      <c r="E371" s="1">
        <v>0</v>
      </c>
      <c r="F371" s="1">
        <v>0</v>
      </c>
      <c r="G371" s="2">
        <f t="shared" si="8"/>
        <v>36149.399599999997</v>
      </c>
      <c r="H371" s="2">
        <f t="shared" si="9"/>
        <v>0.63999999999941792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36444.07</v>
      </c>
      <c r="D386" s="1">
        <f>'PR-RAS'!E391</f>
        <v>37683.919999999998</v>
      </c>
      <c r="E386" s="1">
        <v>0</v>
      </c>
      <c r="F386" s="1">
        <v>0</v>
      </c>
      <c r="G386" s="2">
        <f t="shared" si="8"/>
        <v>43047.585350000001</v>
      </c>
      <c r="H386" s="2">
        <f t="shared" si="9"/>
        <v>0.15000000000145519</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36444.07</v>
      </c>
      <c r="D390" s="1">
        <f>'PR-RAS'!E395</f>
        <v>37683.919999999998</v>
      </c>
      <c r="E390" s="1">
        <v>0</v>
      </c>
      <c r="F390" s="1">
        <v>0</v>
      </c>
      <c r="G390" s="2">
        <f t="shared" si="8"/>
        <v>43494.832990000003</v>
      </c>
      <c r="H390" s="2">
        <f t="shared" si="9"/>
        <v>0.15000000000145519</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35579.96</v>
      </c>
      <c r="D397" s="1">
        <f>'PR-RAS'!E402</f>
        <v>289627.39</v>
      </c>
      <c r="E397" s="1">
        <v>0</v>
      </c>
      <c r="F397" s="1">
        <v>0</v>
      </c>
      <c r="G397" s="2">
        <f t="shared" si="8"/>
        <v>243474.55704000001</v>
      </c>
      <c r="H397" s="2">
        <f t="shared" si="9"/>
        <v>0.43000000001484295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35579.96</v>
      </c>
      <c r="D398" s="1">
        <f>'PR-RAS'!E403</f>
        <v>289627.39</v>
      </c>
      <c r="E398" s="1">
        <v>0</v>
      </c>
      <c r="F398" s="1">
        <v>0</v>
      </c>
      <c r="G398" s="2">
        <f t="shared" si="8"/>
        <v>244089.39178000001</v>
      </c>
      <c r="H398" s="2">
        <f t="shared" si="9"/>
        <v>0.43000000001484295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102847.87999999989</v>
      </c>
      <c r="D402" s="1">
        <f>'PR-RAS'!E407</f>
        <v>0</v>
      </c>
      <c r="E402" s="1">
        <v>0</v>
      </c>
      <c r="F402" s="1">
        <v>0</v>
      </c>
      <c r="G402" s="2">
        <f t="shared" si="8"/>
        <v>41241.999879999959</v>
      </c>
      <c r="H402" s="2">
        <f t="shared" si="9"/>
        <v>0.12000000011175871</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593625.78</v>
      </c>
      <c r="E403" s="1">
        <v>0</v>
      </c>
      <c r="F403" s="1">
        <v>0</v>
      </c>
      <c r="G403" s="2">
        <f t="shared" si="8"/>
        <v>477275.12712000008</v>
      </c>
      <c r="H403" s="2">
        <f t="shared" si="9"/>
        <v>0.21999999997206032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7452392.9000000004</v>
      </c>
      <c r="D405" s="1">
        <f>'PR-RAS'!E410</f>
        <v>7329677.8700000001</v>
      </c>
      <c r="E405" s="1">
        <v>0</v>
      </c>
      <c r="F405" s="1">
        <v>0</v>
      </c>
      <c r="G405" s="2">
        <f t="shared" si="8"/>
        <v>8933146.4505600017</v>
      </c>
      <c r="H405" s="2">
        <f t="shared" si="9"/>
        <v>0.22999999951571226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3383909.9500000007</v>
      </c>
      <c r="D407" s="1">
        <f>'PR-RAS'!E412</f>
        <v>2404768.8499999996</v>
      </c>
      <c r="E407" s="1">
        <v>0</v>
      </c>
      <c r="F407" s="1">
        <v>0</v>
      </c>
      <c r="G407" s="2">
        <f t="shared" si="8"/>
        <v>3326539.7459000004</v>
      </c>
      <c r="H407" s="2">
        <f t="shared" si="9"/>
        <v>0.19999999972060323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2418268.96</v>
      </c>
      <c r="D408" s="1">
        <f>'PR-RAS'!E413</f>
        <v>2511830.87</v>
      </c>
      <c r="E408" s="1">
        <v>0</v>
      </c>
      <c r="F408" s="1">
        <v>0</v>
      </c>
      <c r="G408" s="2">
        <f t="shared" si="8"/>
        <v>3028865.7949000001</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965640.99000000069</v>
      </c>
      <c r="D409" s="1">
        <f>'PR-RAS'!E414</f>
        <v>0</v>
      </c>
      <c r="E409" s="1">
        <v>0</v>
      </c>
      <c r="F409" s="1">
        <v>0</v>
      </c>
      <c r="G409" s="2">
        <f t="shared" si="8"/>
        <v>393981.52392000024</v>
      </c>
      <c r="H409" s="2">
        <f t="shared" si="9"/>
        <v>9.9999993108212948E-3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107062.02000000048</v>
      </c>
      <c r="E410" s="1">
        <v>0</v>
      </c>
      <c r="F410" s="1">
        <v>0</v>
      </c>
      <c r="G410" s="2">
        <f t="shared" si="8"/>
        <v>87576.732360000387</v>
      </c>
      <c r="H410" s="2">
        <f t="shared" si="9"/>
        <v>2.0000000484287739E-2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2100712.5</v>
      </c>
      <c r="D412" s="1">
        <f>'PR-RAS'!E417</f>
        <v>1135181.9100000001</v>
      </c>
      <c r="E412" s="1">
        <v>0</v>
      </c>
      <c r="F412" s="1">
        <v>0</v>
      </c>
      <c r="G412" s="2">
        <f t="shared" si="8"/>
        <v>1796512.3675200001</v>
      </c>
      <c r="H412" s="2">
        <f t="shared" si="9"/>
        <v>0.58999999985098839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131834.39000000001</v>
      </c>
      <c r="D413" s="1">
        <f>'PR-RAS'!E418</f>
        <v>136905.81</v>
      </c>
      <c r="E413" s="1">
        <v>0</v>
      </c>
      <c r="F413" s="1">
        <v>0</v>
      </c>
      <c r="G413" s="2">
        <f t="shared" si="8"/>
        <v>167126.15612</v>
      </c>
      <c r="H413" s="2">
        <f t="shared" si="9"/>
        <v>0.58000000001629815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117375.96</v>
      </c>
      <c r="D522" s="1">
        <f>'PR-RAS'!E528</f>
        <v>175584.73</v>
      </c>
      <c r="E522" s="1">
        <v>0</v>
      </c>
      <c r="F522" s="1">
        <v>0</v>
      </c>
      <c r="G522" s="2">
        <f t="shared" ref="G522:G809" si="10">(B522/1000)*(C522*1+D522*2)</f>
        <v>244112.16382000002</v>
      </c>
      <c r="H522" s="2">
        <f t="shared" ref="H522:H809" si="11">ABS(C522-ROUND(C522,0))+ABS(D522-ROUND(D522,0))</f>
        <v>0.30999999998311978</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117375.96</v>
      </c>
      <c r="D587" s="1">
        <f>'PR-RAS'!E593</f>
        <v>175584.73</v>
      </c>
      <c r="E587" s="1">
        <v>0</v>
      </c>
      <c r="F587" s="1">
        <v>0</v>
      </c>
      <c r="G587" s="2">
        <f t="shared" si="10"/>
        <v>274567.61612000002</v>
      </c>
      <c r="H587" s="2">
        <f t="shared" si="11"/>
        <v>0.30999999998311978</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117375.96</v>
      </c>
      <c r="D599" s="1">
        <f>'PR-RAS'!E605</f>
        <v>175584.73</v>
      </c>
      <c r="E599" s="1">
        <v>0</v>
      </c>
      <c r="F599" s="1">
        <v>0</v>
      </c>
      <c r="G599" s="2">
        <f t="shared" si="10"/>
        <v>280190.16116000002</v>
      </c>
      <c r="H599" s="2">
        <f t="shared" si="11"/>
        <v>0.30999999998311978</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117375.96</v>
      </c>
      <c r="D600" s="1">
        <f>'PR-RAS'!E606</f>
        <v>175584.73</v>
      </c>
      <c r="E600" s="1">
        <v>0</v>
      </c>
      <c r="F600" s="1">
        <v>0</v>
      </c>
      <c r="G600" s="2">
        <f t="shared" si="10"/>
        <v>280658.70658</v>
      </c>
      <c r="H600" s="2">
        <f t="shared" si="11"/>
        <v>0.30999999998311978</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117375.96</v>
      </c>
      <c r="D630" s="1">
        <f>'PR-RAS'!E636</f>
        <v>175584.73</v>
      </c>
      <c r="E630" s="1">
        <v>0</v>
      </c>
      <c r="F630" s="1">
        <v>0</v>
      </c>
      <c r="G630" s="2">
        <f t="shared" si="10"/>
        <v>294715.06918000005</v>
      </c>
      <c r="H630" s="2">
        <f t="shared" si="11"/>
        <v>0.30999999998311978</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2028440.38</v>
      </c>
      <c r="D631" s="1">
        <f>'PR-RAS'!E637</f>
        <v>1408770.02</v>
      </c>
      <c r="E631" s="1">
        <v>0</v>
      </c>
      <c r="F631" s="1">
        <v>0</v>
      </c>
      <c r="G631" s="2">
        <f t="shared" si="10"/>
        <v>3052967.6645999998</v>
      </c>
      <c r="H631" s="2">
        <f t="shared" si="11"/>
        <v>0.39999999990686774</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3383909.9500000007</v>
      </c>
      <c r="D633" s="1">
        <f>'PR-RAS'!E639</f>
        <v>2404768.8499999996</v>
      </c>
      <c r="E633" s="1">
        <v>0</v>
      </c>
      <c r="F633" s="1">
        <v>0</v>
      </c>
      <c r="G633" s="2">
        <f t="shared" si="10"/>
        <v>5178258.9148000004</v>
      </c>
      <c r="H633" s="2">
        <f t="shared" si="11"/>
        <v>0.19999999972060323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2535644.92</v>
      </c>
      <c r="D634" s="1">
        <f>'PR-RAS'!E640</f>
        <v>2687415.6</v>
      </c>
      <c r="E634" s="1">
        <v>0</v>
      </c>
      <c r="F634" s="1">
        <v>0</v>
      </c>
      <c r="G634" s="2">
        <f t="shared" si="10"/>
        <v>5007331.3839600002</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848265.03000000073</v>
      </c>
      <c r="D635" s="1">
        <f>'PR-RAS'!E641</f>
        <v>0</v>
      </c>
      <c r="E635" s="1">
        <v>0</v>
      </c>
      <c r="F635" s="1">
        <v>0</v>
      </c>
      <c r="G635" s="2">
        <f t="shared" si="10"/>
        <v>537800.02902000048</v>
      </c>
      <c r="H635" s="2">
        <f t="shared" si="11"/>
        <v>3.0000000726431608E-2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282646.75000000047</v>
      </c>
      <c r="E636" s="1">
        <v>0</v>
      </c>
      <c r="F636" s="1">
        <v>0</v>
      </c>
      <c r="G636" s="2">
        <f t="shared" si="10"/>
        <v>358961.37250000058</v>
      </c>
      <c r="H636" s="2">
        <f t="shared" si="11"/>
        <v>0.24999999953433871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273588.10999999987</v>
      </c>
      <c r="E637" s="1">
        <v>0</v>
      </c>
      <c r="F637" s="1">
        <v>0</v>
      </c>
      <c r="G637" s="2">
        <f t="shared" si="10"/>
        <v>348004.07591999986</v>
      </c>
      <c r="H637" s="2">
        <f t="shared" si="11"/>
        <v>0.10999999986961484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72272.120000000112</v>
      </c>
      <c r="D638" s="1">
        <f>'PR-RAS'!E644</f>
        <v>0</v>
      </c>
      <c r="E638" s="1">
        <v>0</v>
      </c>
      <c r="F638" s="1">
        <v>0</v>
      </c>
      <c r="G638" s="2">
        <f t="shared" si="10"/>
        <v>46037.340440000073</v>
      </c>
      <c r="H638" s="2">
        <f t="shared" si="11"/>
        <v>0.12000000011175871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775992.91000000061</v>
      </c>
      <c r="D639" s="1">
        <f>'PR-RAS'!E645</f>
        <v>0</v>
      </c>
      <c r="E639" s="1">
        <v>0</v>
      </c>
      <c r="F639" s="1">
        <v>0</v>
      </c>
      <c r="G639" s="2">
        <f t="shared" si="10"/>
        <v>495083.47658000042</v>
      </c>
      <c r="H639" s="2">
        <f t="shared" si="11"/>
        <v>8.9999999385327101E-2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9058.640000000596</v>
      </c>
      <c r="E640" s="1">
        <v>0</v>
      </c>
      <c r="F640" s="1">
        <v>0</v>
      </c>
      <c r="G640" s="2">
        <f t="shared" si="10"/>
        <v>11576.941920000761</v>
      </c>
      <c r="H640" s="2">
        <f t="shared" si="11"/>
        <v>0.35999999940395355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44152.99</v>
      </c>
      <c r="D641" s="1">
        <f>'PR-RAS'!E647</f>
        <v>37440.080000000002</v>
      </c>
      <c r="E641" s="1">
        <v>0</v>
      </c>
      <c r="F641" s="1">
        <v>0</v>
      </c>
      <c r="G641" s="2">
        <f t="shared" si="10"/>
        <v>76181.216</v>
      </c>
      <c r="H641" s="2">
        <f t="shared" si="11"/>
        <v>9.0000000003783498E-2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473291.47</v>
      </c>
      <c r="D642" s="1">
        <f>'PR-RAS'!E649</f>
        <v>532148.92000000004</v>
      </c>
      <c r="E642" s="1">
        <v>0</v>
      </c>
      <c r="F642" s="1">
        <v>0</v>
      </c>
      <c r="G642" s="2">
        <f t="shared" si="10"/>
        <v>985594.74771000003</v>
      </c>
      <c r="H642" s="2">
        <f t="shared" si="11"/>
        <v>0.54999999993015081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3552276.26</v>
      </c>
      <c r="D643" s="1">
        <f>'PR-RAS'!E650</f>
        <v>3348199.51</v>
      </c>
      <c r="E643" s="1">
        <v>0</v>
      </c>
      <c r="F643" s="1">
        <v>0</v>
      </c>
      <c r="G643" s="2">
        <f t="shared" si="10"/>
        <v>6579649.5297599994</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3493418.81</v>
      </c>
      <c r="D644" s="1">
        <f>'PR-RAS'!E651</f>
        <v>3549831.96</v>
      </c>
      <c r="E644" s="1">
        <v>0</v>
      </c>
      <c r="F644" s="1">
        <v>0</v>
      </c>
      <c r="G644" s="2">
        <f t="shared" si="10"/>
        <v>6811352.19539</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532148.91999999946</v>
      </c>
      <c r="D645" s="1">
        <f>'PR-RAS'!E652</f>
        <v>330516.46999999974</v>
      </c>
      <c r="E645" s="1">
        <v>0</v>
      </c>
      <c r="F645" s="1">
        <v>0</v>
      </c>
      <c r="G645" s="2">
        <f t="shared" si="10"/>
        <v>768409.11783999938</v>
      </c>
      <c r="H645" s="2">
        <f t="shared" si="11"/>
        <v>0.55000000027939677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35</v>
      </c>
      <c r="D646" s="1">
        <f>'PR-RAS'!E653</f>
        <v>32</v>
      </c>
      <c r="E646" s="1">
        <v>0</v>
      </c>
      <c r="F646" s="1">
        <v>0</v>
      </c>
      <c r="G646" s="2">
        <f t="shared" si="10"/>
        <v>63.855000000000004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16</v>
      </c>
      <c r="D647" s="1">
        <f>'PR-RAS'!E654</f>
        <v>18</v>
      </c>
      <c r="E647" s="1">
        <v>0</v>
      </c>
      <c r="F647" s="1">
        <v>0</v>
      </c>
      <c r="G647" s="2">
        <f t="shared" si="10"/>
        <v>33.591999999999999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34</v>
      </c>
      <c r="D648" s="1">
        <f>'PR-RAS'!E655</f>
        <v>30</v>
      </c>
      <c r="E648" s="1">
        <v>0</v>
      </c>
      <c r="F648" s="1">
        <v>0</v>
      </c>
      <c r="G648" s="2">
        <f t="shared" si="10"/>
        <v>60.818000000000005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13</v>
      </c>
      <c r="D649" s="1">
        <f>'PR-RAS'!E656</f>
        <v>15</v>
      </c>
      <c r="E649" s="1">
        <v>0</v>
      </c>
      <c r="F649" s="1">
        <v>0</v>
      </c>
      <c r="G649" s="2">
        <f t="shared" si="10"/>
        <v>27.864000000000001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200.33</v>
      </c>
      <c r="D653" s="1">
        <f>'PR-RAS'!E660</f>
        <v>163.54</v>
      </c>
      <c r="E653" s="1">
        <v>0</v>
      </c>
      <c r="F653" s="1">
        <v>0</v>
      </c>
      <c r="G653" s="2">
        <f t="shared" si="10"/>
        <v>343.87131999999997</v>
      </c>
      <c r="H653" s="2">
        <f t="shared" si="11"/>
        <v>0.79000000000002046</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882483.4</v>
      </c>
      <c r="D654" s="1">
        <f>'PR-RAS'!E661</f>
        <v>923037.85</v>
      </c>
      <c r="E654" s="1">
        <v>0</v>
      </c>
      <c r="F654" s="1">
        <v>0</v>
      </c>
      <c r="G654" s="2">
        <f t="shared" si="10"/>
        <v>1781749.0923000001</v>
      </c>
      <c r="H654" s="2">
        <f t="shared" si="11"/>
        <v>0.55000000004656613</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40000</v>
      </c>
      <c r="E655" s="1">
        <v>0</v>
      </c>
      <c r="F655" s="1">
        <v>0</v>
      </c>
      <c r="G655" s="2">
        <f t="shared" si="10"/>
        <v>52320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632.29999999999995</v>
      </c>
      <c r="E657" s="1">
        <v>0</v>
      </c>
      <c r="F657" s="1">
        <v>0</v>
      </c>
      <c r="G657" s="2">
        <f t="shared" si="10"/>
        <v>829.57759999999996</v>
      </c>
      <c r="H657" s="2">
        <f t="shared" si="11"/>
        <v>0.29999999999995453</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446600.02</v>
      </c>
      <c r="D658" s="1">
        <f>'PR-RAS'!E665</f>
        <v>95221.66</v>
      </c>
      <c r="E658" s="1">
        <v>0</v>
      </c>
      <c r="F658" s="1">
        <v>0</v>
      </c>
      <c r="G658" s="2">
        <f t="shared" si="10"/>
        <v>418537.47438000009</v>
      </c>
      <c r="H658" s="2">
        <f t="shared" si="11"/>
        <v>0.36000000001513399</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8965.82</v>
      </c>
      <c r="D662" s="1">
        <f>'PR-RAS'!E669</f>
        <v>5171.8900000000003</v>
      </c>
      <c r="E662" s="1">
        <v>0</v>
      </c>
      <c r="F662" s="1">
        <v>0</v>
      </c>
      <c r="G662" s="2">
        <f t="shared" si="10"/>
        <v>12763.6456</v>
      </c>
      <c r="H662" s="2">
        <f t="shared" si="11"/>
        <v>0.28999999999996362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14135.99</v>
      </c>
      <c r="E663" s="1">
        <v>0</v>
      </c>
      <c r="F663" s="1">
        <v>0</v>
      </c>
      <c r="G663" s="2">
        <f t="shared" si="10"/>
        <v>18716.050760000002</v>
      </c>
      <c r="H663" s="2">
        <f t="shared" si="11"/>
        <v>1.0000000000218279E-2</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921.6</v>
      </c>
      <c r="E668" s="1">
        <v>0</v>
      </c>
      <c r="F668" s="1">
        <v>0</v>
      </c>
      <c r="G668" s="2">
        <f t="shared" si="10"/>
        <v>1229.4144000000001</v>
      </c>
      <c r="H668" s="2">
        <f t="shared" si="11"/>
        <v>0.39999999999997726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29040</v>
      </c>
      <c r="E669" s="1">
        <v>0</v>
      </c>
      <c r="F669" s="1">
        <v>0</v>
      </c>
      <c r="G669" s="2">
        <f t="shared" si="10"/>
        <v>38797.440000000002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364861.63</v>
      </c>
      <c r="D687" s="1">
        <f>'PR-RAS'!E694</f>
        <v>181299.53</v>
      </c>
      <c r="E687" s="1">
        <v>0</v>
      </c>
      <c r="F687" s="1">
        <v>0</v>
      </c>
      <c r="G687" s="2">
        <f t="shared" si="10"/>
        <v>499038.03334000002</v>
      </c>
      <c r="H687" s="2">
        <f t="shared" si="11"/>
        <v>0.83999999999650754</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56054.61</v>
      </c>
      <c r="D703" s="1">
        <f>'PR-RAS'!E710</f>
        <v>87546.01</v>
      </c>
      <c r="E703" s="1">
        <v>0</v>
      </c>
      <c r="F703" s="1">
        <v>0</v>
      </c>
      <c r="G703" s="2">
        <f t="shared" si="10"/>
        <v>162264.93425999998</v>
      </c>
      <c r="H703" s="2">
        <f t="shared" si="11"/>
        <v>0.39999999999417923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21135.17</v>
      </c>
      <c r="E705" s="1">
        <v>0</v>
      </c>
      <c r="F705" s="1">
        <v>0</v>
      </c>
      <c r="G705" s="2">
        <f t="shared" si="10"/>
        <v>29758.319359999994</v>
      </c>
      <c r="H705" s="2">
        <f t="shared" si="11"/>
        <v>0.16999999999825377</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398.17</v>
      </c>
      <c r="E710" s="1">
        <v>0</v>
      </c>
      <c r="F710" s="1">
        <v>0</v>
      </c>
      <c r="G710" s="2">
        <f t="shared" si="10"/>
        <v>564.60505999999998</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19278.5</v>
      </c>
      <c r="D711" s="1">
        <f>'PR-RAS'!E718</f>
        <v>19845.669999999998</v>
      </c>
      <c r="E711" s="1">
        <v>0</v>
      </c>
      <c r="F711" s="1">
        <v>0</v>
      </c>
      <c r="G711" s="2">
        <f t="shared" si="10"/>
        <v>41868.586399999993</v>
      </c>
      <c r="H711" s="2">
        <f t="shared" si="11"/>
        <v>0.83000000000174623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1319.18</v>
      </c>
      <c r="D713" s="1">
        <f>'PR-RAS'!E720</f>
        <v>571.84</v>
      </c>
      <c r="E713" s="1">
        <v>0</v>
      </c>
      <c r="F713" s="1">
        <v>0</v>
      </c>
      <c r="G713" s="2">
        <f t="shared" si="10"/>
        <v>1753.5563199999999</v>
      </c>
      <c r="H713" s="2">
        <f t="shared" si="11"/>
        <v>0.34000000000003183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25584.7</v>
      </c>
      <c r="D718" s="1">
        <f>'PR-RAS'!E725</f>
        <v>25051.42</v>
      </c>
      <c r="E718" s="1">
        <v>0</v>
      </c>
      <c r="F718" s="1">
        <v>0</v>
      </c>
      <c r="G718" s="2">
        <f t="shared" si="10"/>
        <v>54267.966179999996</v>
      </c>
      <c r="H718" s="2">
        <f t="shared" si="11"/>
        <v>0.71999999999752617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4530.84</v>
      </c>
      <c r="D719" s="1">
        <f>'PR-RAS'!E726</f>
        <v>7808.25</v>
      </c>
      <c r="E719" s="1">
        <v>0</v>
      </c>
      <c r="F719" s="1">
        <v>0</v>
      </c>
      <c r="G719" s="2">
        <f t="shared" si="10"/>
        <v>14465.79012</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25529.65</v>
      </c>
      <c r="D735" s="1">
        <f>'PR-RAS'!E742</f>
        <v>30604.62</v>
      </c>
      <c r="E735" s="1">
        <v>0</v>
      </c>
      <c r="F735" s="1">
        <v>0</v>
      </c>
      <c r="G735" s="2">
        <f t="shared" si="10"/>
        <v>63666.345260000002</v>
      </c>
      <c r="H735" s="2">
        <f t="shared" si="11"/>
        <v>0.72999999999956344</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14061.3</v>
      </c>
      <c r="D809" s="1">
        <f>'PR-RAS'!E816</f>
        <v>15632.65</v>
      </c>
      <c r="E809" s="1">
        <v>0</v>
      </c>
      <c r="F809" s="1">
        <v>0</v>
      </c>
      <c r="G809" s="2">
        <f t="shared" si="10"/>
        <v>36623.892800000001</v>
      </c>
      <c r="H809" s="2">
        <f t="shared" si="11"/>
        <v>0.6499999999996362</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19832.5</v>
      </c>
      <c r="D812" s="1">
        <f>'PR-RAS'!E819</f>
        <v>18300</v>
      </c>
      <c r="E812" s="1">
        <v>0</v>
      </c>
      <c r="F812" s="1">
        <v>0</v>
      </c>
      <c r="G812" s="2">
        <f t="shared" si="18"/>
        <v>45766.7575</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8680.08</v>
      </c>
      <c r="D814" s="1">
        <f>'PR-RAS'!E821</f>
        <v>9307</v>
      </c>
      <c r="E814" s="1">
        <v>0</v>
      </c>
      <c r="F814" s="1">
        <v>0</v>
      </c>
      <c r="G814" s="2">
        <f t="shared" si="18"/>
        <v>22190.087039999999</v>
      </c>
      <c r="H814" s="2">
        <f t="shared" si="19"/>
        <v>7.999999999992724E-2</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42.12</v>
      </c>
      <c r="E819" s="1">
        <v>0</v>
      </c>
      <c r="F819" s="1">
        <v>0</v>
      </c>
      <c r="G819" s="2">
        <f t="shared" si="18"/>
        <v>68.908319999999989</v>
      </c>
      <c r="H819" s="2">
        <f t="shared" si="19"/>
        <v>0.11999999999999744</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170957.6</v>
      </c>
      <c r="D823" s="1">
        <f>'PR-RAS'!E830</f>
        <v>14785.32</v>
      </c>
      <c r="E823" s="1">
        <v>0</v>
      </c>
      <c r="F823" s="1">
        <v>0</v>
      </c>
      <c r="G823" s="2">
        <f t="shared" si="18"/>
        <v>164834.21328</v>
      </c>
      <c r="H823" s="2">
        <f t="shared" si="19"/>
        <v>0.7199999999938882</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117375.96</v>
      </c>
      <c r="D947" s="1">
        <f>'PR-RAS'!E954</f>
        <v>175584.73</v>
      </c>
      <c r="E947" s="1">
        <v>0</v>
      </c>
      <c r="F947" s="1">
        <v>0</v>
      </c>
      <c r="G947" s="2">
        <f t="shared" si="18"/>
        <v>443243.96732</v>
      </c>
      <c r="H947" s="2">
        <f t="shared" si="19"/>
        <v>0.30999999998311978</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12416603.110000001</v>
      </c>
      <c r="D984" s="6">
        <f>BILANCA!E6</f>
        <v>12408796.400000002</v>
      </c>
      <c r="E984" s="6">
        <v>0</v>
      </c>
      <c r="F984" s="6">
        <v>0</v>
      </c>
      <c r="G984" s="7">
        <f t="shared" ref="G984:G1241" si="22">B984/1000*C984+B984/500*D984</f>
        <v>37234.195910000009</v>
      </c>
      <c r="H984" s="7">
        <f t="shared" si="19"/>
        <v>0.51000000350177288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10353821.680000002</v>
      </c>
      <c r="D985" s="1">
        <f>BILANCA!E7</f>
        <v>10547483.450000001</v>
      </c>
      <c r="E985" s="1">
        <v>0</v>
      </c>
      <c r="F985" s="1">
        <v>0</v>
      </c>
      <c r="G985" s="2">
        <f t="shared" si="22"/>
        <v>62897.577160000008</v>
      </c>
      <c r="H985" s="2">
        <f t="shared" si="19"/>
        <v>0.76999999955296516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2331694.9700000002</v>
      </c>
      <c r="D986" s="1">
        <f>BILANCA!E8</f>
        <v>2335442.5300000003</v>
      </c>
      <c r="E986" s="1">
        <v>0</v>
      </c>
      <c r="F986" s="1">
        <v>0</v>
      </c>
      <c r="G986" s="2">
        <f t="shared" si="22"/>
        <v>21007.740090000003</v>
      </c>
      <c r="H986" s="2">
        <f t="shared" si="19"/>
        <v>0.49999999953433871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2308933</v>
      </c>
      <c r="D987" s="1">
        <f>BILANCA!E9</f>
        <v>2312680.56</v>
      </c>
      <c r="E987" s="1">
        <v>0</v>
      </c>
      <c r="F987" s="1">
        <v>0</v>
      </c>
      <c r="G987" s="2">
        <f t="shared" si="22"/>
        <v>27737.176480000002</v>
      </c>
      <c r="H987" s="2">
        <f t="shared" si="19"/>
        <v>0.43999999994412065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22761.97</v>
      </c>
      <c r="D988" s="1">
        <f>BILANCA!E10</f>
        <v>22761.97</v>
      </c>
      <c r="E988" s="1">
        <v>0</v>
      </c>
      <c r="F988" s="1">
        <v>0</v>
      </c>
      <c r="G988" s="2">
        <f t="shared" si="22"/>
        <v>341.42955000000006</v>
      </c>
      <c r="H988" s="2">
        <f t="shared" si="19"/>
        <v>5.9999999997671694E-2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8021383.7300000004</v>
      </c>
      <c r="D990" s="1">
        <f>BILANCA!E12</f>
        <v>8183797.9400000004</v>
      </c>
      <c r="E990" s="1">
        <v>0</v>
      </c>
      <c r="F990" s="1">
        <v>0</v>
      </c>
      <c r="G990" s="2">
        <f t="shared" si="22"/>
        <v>170722.85727000001</v>
      </c>
      <c r="H990" s="2">
        <f t="shared" si="19"/>
        <v>0.32999999914318323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7376676.3700000001</v>
      </c>
      <c r="D991" s="1">
        <f>BILANCA!E13</f>
        <v>7696287.8400000008</v>
      </c>
      <c r="E991" s="1">
        <v>0</v>
      </c>
      <c r="F991" s="1">
        <v>0</v>
      </c>
      <c r="G991" s="2">
        <f t="shared" si="22"/>
        <v>182154.01640000002</v>
      </c>
      <c r="H991" s="2">
        <f t="shared" si="19"/>
        <v>0.52999999932944775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21794.45</v>
      </c>
      <c r="E992" s="1">
        <v>0</v>
      </c>
      <c r="F992" s="1">
        <v>0</v>
      </c>
      <c r="G992" s="2">
        <f t="shared" si="22"/>
        <v>392.30009999999999</v>
      </c>
      <c r="H992" s="2">
        <f t="shared" si="19"/>
        <v>0.4500000000007276</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4622084.07</v>
      </c>
      <c r="D993" s="1">
        <f>BILANCA!E15</f>
        <v>4873058.1100000003</v>
      </c>
      <c r="E993" s="1">
        <v>0</v>
      </c>
      <c r="F993" s="1">
        <v>0</v>
      </c>
      <c r="G993" s="2">
        <f t="shared" si="22"/>
        <v>143682.00290000002</v>
      </c>
      <c r="H993" s="2">
        <f t="shared" si="19"/>
        <v>0.18000000063329935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1692646.52</v>
      </c>
      <c r="D994" s="1">
        <f>BILANCA!E16</f>
        <v>1825584.18</v>
      </c>
      <c r="E994" s="1">
        <v>0</v>
      </c>
      <c r="F994" s="1">
        <v>0</v>
      </c>
      <c r="G994" s="2">
        <f t="shared" si="22"/>
        <v>58781.963679999993</v>
      </c>
      <c r="H994" s="2">
        <f t="shared" si="19"/>
        <v>0.65999999991618097</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2501866.8199999998</v>
      </c>
      <c r="D995" s="1">
        <f>BILANCA!E17</f>
        <v>2578343.38</v>
      </c>
      <c r="E995" s="1">
        <v>0</v>
      </c>
      <c r="F995" s="1">
        <v>0</v>
      </c>
      <c r="G995" s="2">
        <f t="shared" si="22"/>
        <v>91902.642959999997</v>
      </c>
      <c r="H995" s="2">
        <f t="shared" si="19"/>
        <v>0.56000000005587935</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1439921.04</v>
      </c>
      <c r="D996" s="1">
        <f>BILANCA!E18</f>
        <v>1602492.28</v>
      </c>
      <c r="E996" s="1">
        <v>0</v>
      </c>
      <c r="F996" s="1">
        <v>0</v>
      </c>
      <c r="G996" s="2">
        <f t="shared" si="22"/>
        <v>60383.772799999999</v>
      </c>
      <c r="H996" s="2">
        <f t="shared" si="19"/>
        <v>0.32000000006519258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498418.31999999995</v>
      </c>
      <c r="D997" s="1">
        <f>BILANCA!E19</f>
        <v>386038.5</v>
      </c>
      <c r="E997" s="1">
        <v>0</v>
      </c>
      <c r="F997" s="1">
        <v>0</v>
      </c>
      <c r="G997" s="2">
        <f t="shared" si="22"/>
        <v>17786.93448</v>
      </c>
      <c r="H997" s="2">
        <f t="shared" si="19"/>
        <v>0.81999999994877726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167287.47</v>
      </c>
      <c r="D998" s="1">
        <f>BILANCA!E20</f>
        <v>171694.04</v>
      </c>
      <c r="E998" s="1">
        <v>0</v>
      </c>
      <c r="F998" s="1">
        <v>0</v>
      </c>
      <c r="G998" s="2">
        <f t="shared" si="22"/>
        <v>7660.1332500000008</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25021.58</v>
      </c>
      <c r="D999" s="1">
        <f>BILANCA!E21</f>
        <v>25321.58</v>
      </c>
      <c r="E999" s="1">
        <v>0</v>
      </c>
      <c r="F999" s="1">
        <v>0</v>
      </c>
      <c r="G999" s="2">
        <f t="shared" si="22"/>
        <v>1210.6358400000001</v>
      </c>
      <c r="H999" s="2">
        <f t="shared" si="19"/>
        <v>0.83999999999650754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28908.21</v>
      </c>
      <c r="D1000" s="1">
        <f>BILANCA!E22</f>
        <v>29740.240000000002</v>
      </c>
      <c r="E1000" s="1">
        <v>0</v>
      </c>
      <c r="F1000" s="1">
        <v>0</v>
      </c>
      <c r="G1000" s="2">
        <f t="shared" si="22"/>
        <v>1502.6077300000002</v>
      </c>
      <c r="H1000" s="2">
        <f t="shared" si="19"/>
        <v>0.4500000000007276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10255.58</v>
      </c>
      <c r="D1003" s="1">
        <f>BILANCA!E25</f>
        <v>12300.66</v>
      </c>
      <c r="E1003" s="1">
        <v>0</v>
      </c>
      <c r="F1003" s="1">
        <v>0</v>
      </c>
      <c r="G1003" s="2">
        <f t="shared" si="22"/>
        <v>697.13800000000003</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694940.61</v>
      </c>
      <c r="D1004" s="1">
        <f>BILANCA!E26</f>
        <v>735436.78</v>
      </c>
      <c r="E1004" s="1">
        <v>0</v>
      </c>
      <c r="F1004" s="1">
        <v>0</v>
      </c>
      <c r="G1004" s="2">
        <f t="shared" si="22"/>
        <v>45482.097570000005</v>
      </c>
      <c r="H1004" s="2">
        <f t="shared" si="19"/>
        <v>0.60999999998603016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427995.13</v>
      </c>
      <c r="D1006" s="1">
        <f>BILANCA!E28</f>
        <v>588454.80000000005</v>
      </c>
      <c r="E1006" s="1">
        <v>0</v>
      </c>
      <c r="F1006" s="1">
        <v>0</v>
      </c>
      <c r="G1006" s="2">
        <f t="shared" si="22"/>
        <v>36912.808789999995</v>
      </c>
      <c r="H1006" s="2">
        <f t="shared" si="19"/>
        <v>0.32999999995809048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30460.440000000002</v>
      </c>
      <c r="D1007" s="1">
        <f>BILANCA!E29</f>
        <v>25990.990000000005</v>
      </c>
      <c r="E1007" s="1">
        <v>0</v>
      </c>
      <c r="F1007" s="1">
        <v>0</v>
      </c>
      <c r="G1007" s="2">
        <f t="shared" si="22"/>
        <v>1978.6180800000002</v>
      </c>
      <c r="H1007" s="2">
        <f t="shared" si="19"/>
        <v>0.44999999999708962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89382.02</v>
      </c>
      <c r="D1008" s="1">
        <f>BILANCA!E30</f>
        <v>88983.85</v>
      </c>
      <c r="E1008" s="1">
        <v>0</v>
      </c>
      <c r="F1008" s="1">
        <v>0</v>
      </c>
      <c r="G1008" s="2">
        <f t="shared" si="22"/>
        <v>6683.7430000000004</v>
      </c>
      <c r="H1008" s="2">
        <f t="shared" si="19"/>
        <v>0.16999999999825377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58921.58</v>
      </c>
      <c r="D1012" s="1">
        <f>BILANCA!E34</f>
        <v>62992.86</v>
      </c>
      <c r="E1012" s="1">
        <v>0</v>
      </c>
      <c r="F1012" s="1">
        <v>0</v>
      </c>
      <c r="G1012" s="2">
        <f t="shared" si="22"/>
        <v>5362.3117000000002</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31387.8</v>
      </c>
      <c r="D1013" s="1">
        <f>BILANCA!E35</f>
        <v>31193.39</v>
      </c>
      <c r="E1013" s="1">
        <v>0</v>
      </c>
      <c r="F1013" s="1">
        <v>0</v>
      </c>
      <c r="G1013" s="2">
        <f t="shared" si="22"/>
        <v>2813.2374</v>
      </c>
      <c r="H1013" s="2">
        <f t="shared" si="19"/>
        <v>0.59000000000014552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7044.26</v>
      </c>
      <c r="D1014" s="1">
        <f>BILANCA!E36</f>
        <v>7044.26</v>
      </c>
      <c r="E1014" s="1">
        <v>0</v>
      </c>
      <c r="F1014" s="1">
        <v>0</v>
      </c>
      <c r="G1014" s="2">
        <f t="shared" si="22"/>
        <v>655.11617999999999</v>
      </c>
      <c r="H1014" s="2">
        <f t="shared" si="19"/>
        <v>0.52000000000043656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25038.16</v>
      </c>
      <c r="D1015" s="1">
        <f>BILANCA!E37</f>
        <v>25038.16</v>
      </c>
      <c r="E1015" s="1">
        <v>0</v>
      </c>
      <c r="F1015" s="1">
        <v>0</v>
      </c>
      <c r="G1015" s="2">
        <f t="shared" si="22"/>
        <v>2403.66336</v>
      </c>
      <c r="H1015" s="2">
        <f t="shared" si="19"/>
        <v>0.31999999999970896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694.62</v>
      </c>
      <c r="D1018" s="1">
        <f>BILANCA!E40</f>
        <v>889.03</v>
      </c>
      <c r="E1018" s="1">
        <v>0</v>
      </c>
      <c r="F1018" s="1">
        <v>0</v>
      </c>
      <c r="G1018" s="2">
        <f t="shared" si="22"/>
        <v>86.543800000000005</v>
      </c>
      <c r="H1018" s="2">
        <f t="shared" si="19"/>
        <v>0.40999999999996817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84440.800000000047</v>
      </c>
      <c r="D1023" s="1">
        <f>BILANCA!E45</f>
        <v>44287.219999999972</v>
      </c>
      <c r="E1023" s="1">
        <v>0</v>
      </c>
      <c r="F1023" s="1">
        <v>0</v>
      </c>
      <c r="G1023" s="2">
        <f t="shared" si="22"/>
        <v>6920.6095999999998</v>
      </c>
      <c r="H1023" s="2">
        <f t="shared" si="19"/>
        <v>0.41999999992549419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12279.01</v>
      </c>
      <c r="D1025" s="1">
        <f>BILANCA!E47</f>
        <v>12279.01</v>
      </c>
      <c r="E1025" s="1">
        <v>0</v>
      </c>
      <c r="F1025" s="1">
        <v>0</v>
      </c>
      <c r="G1025" s="2">
        <f t="shared" si="22"/>
        <v>1547.15526</v>
      </c>
      <c r="H1025" s="2">
        <f t="shared" si="19"/>
        <v>2.0000000000436557E-2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1308692.74</v>
      </c>
      <c r="D1027" s="1">
        <f>BILANCA!E49</f>
        <v>1310511.26</v>
      </c>
      <c r="E1027" s="1">
        <v>0</v>
      </c>
      <c r="F1027" s="1">
        <v>0</v>
      </c>
      <c r="G1027" s="2">
        <f t="shared" si="22"/>
        <v>172907.47143999999</v>
      </c>
      <c r="H1027" s="2">
        <f t="shared" si="19"/>
        <v>0.52000000001862645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1236530.95</v>
      </c>
      <c r="D1028" s="1">
        <f>BILANCA!E50</f>
        <v>1278503.05</v>
      </c>
      <c r="E1028" s="1">
        <v>0</v>
      </c>
      <c r="F1028" s="1">
        <v>0</v>
      </c>
      <c r="G1028" s="2">
        <f t="shared" si="22"/>
        <v>170709.16725</v>
      </c>
      <c r="H1028" s="2">
        <f t="shared" si="19"/>
        <v>0.10000000009313226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119354.12</v>
      </c>
      <c r="D1032" s="1">
        <f>BILANCA!E54</f>
        <v>115566.43</v>
      </c>
      <c r="E1032" s="1">
        <v>0</v>
      </c>
      <c r="F1032" s="1">
        <v>0</v>
      </c>
      <c r="G1032" s="2">
        <f t="shared" si="22"/>
        <v>17173.86202</v>
      </c>
      <c r="H1032" s="2">
        <f t="shared" si="19"/>
        <v>0.54999999998835847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119354.12</v>
      </c>
      <c r="D1033" s="1">
        <f>BILANCA!E55</f>
        <v>115566.43</v>
      </c>
      <c r="E1033" s="1">
        <v>0</v>
      </c>
      <c r="F1033" s="1">
        <v>0</v>
      </c>
      <c r="G1033" s="2">
        <f t="shared" si="22"/>
        <v>17524.349000000002</v>
      </c>
      <c r="H1033" s="2">
        <f t="shared" si="19"/>
        <v>0.54999999998835847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27500</v>
      </c>
      <c r="E1034" s="1">
        <v>0</v>
      </c>
      <c r="F1034" s="1">
        <v>0</v>
      </c>
      <c r="G1034" s="2">
        <f t="shared" si="22"/>
        <v>2805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15437.5</v>
      </c>
      <c r="E1039" s="1">
        <v>0</v>
      </c>
      <c r="F1039" s="1">
        <v>0</v>
      </c>
      <c r="G1039" s="2">
        <f t="shared" si="22"/>
        <v>1729</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12062.5</v>
      </c>
      <c r="E1040" s="1">
        <v>0</v>
      </c>
      <c r="F1040" s="1">
        <v>0</v>
      </c>
      <c r="G1040" s="2">
        <f t="shared" si="22"/>
        <v>1375.125</v>
      </c>
      <c r="H1040" s="2">
        <f t="shared" si="19"/>
        <v>0.5</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742.98</v>
      </c>
      <c r="D1041" s="1">
        <f>BILANCA!E63</f>
        <v>742.98</v>
      </c>
      <c r="E1041" s="1">
        <v>0</v>
      </c>
      <c r="F1041" s="1">
        <v>0</v>
      </c>
      <c r="G1041" s="2">
        <f t="shared" si="22"/>
        <v>129.27852000000001</v>
      </c>
      <c r="H1041" s="2">
        <f t="shared" si="19"/>
        <v>3.999999999996362E-2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742.98</v>
      </c>
      <c r="D1042" s="1">
        <f>BILANCA!E64</f>
        <v>742.98</v>
      </c>
      <c r="E1042" s="1">
        <v>0</v>
      </c>
      <c r="F1042" s="1">
        <v>0</v>
      </c>
      <c r="G1042" s="2">
        <f t="shared" si="22"/>
        <v>131.50745999999998</v>
      </c>
      <c r="H1042" s="2">
        <f t="shared" si="19"/>
        <v>3.999999999996362E-2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2062781.43</v>
      </c>
      <c r="D1046" s="1">
        <f>BILANCA!E68</f>
        <v>1861312.9500000002</v>
      </c>
      <c r="E1046" s="1">
        <v>0</v>
      </c>
      <c r="F1046" s="1">
        <v>0</v>
      </c>
      <c r="G1046" s="2">
        <f t="shared" si="22"/>
        <v>364480.66179000004</v>
      </c>
      <c r="H1046" s="2">
        <f t="shared" si="19"/>
        <v>0.4799999997485429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532148.92000000004</v>
      </c>
      <c r="D1047" s="1">
        <f>BILANCA!E69</f>
        <v>330516.46999999997</v>
      </c>
      <c r="E1047" s="1">
        <v>0</v>
      </c>
      <c r="F1047" s="1">
        <v>0</v>
      </c>
      <c r="G1047" s="2">
        <f t="shared" si="22"/>
        <v>76363.639040000009</v>
      </c>
      <c r="H1047" s="2">
        <f t="shared" si="19"/>
        <v>0.54999999993015081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532148.92000000004</v>
      </c>
      <c r="D1048" s="1">
        <f>BILANCA!E70</f>
        <v>330516.46999999997</v>
      </c>
      <c r="E1048" s="1">
        <v>0</v>
      </c>
      <c r="F1048" s="1">
        <v>0</v>
      </c>
      <c r="G1048" s="2">
        <f t="shared" si="22"/>
        <v>77556.820900000006</v>
      </c>
      <c r="H1048" s="2">
        <f t="shared" si="19"/>
        <v>0.54999999993015081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532148.92000000004</v>
      </c>
      <c r="D1050" s="1">
        <f>BILANCA!E72</f>
        <v>330516.46999999997</v>
      </c>
      <c r="E1050" s="1">
        <v>0</v>
      </c>
      <c r="F1050" s="1">
        <v>0</v>
      </c>
      <c r="G1050" s="2">
        <f t="shared" si="22"/>
        <v>79943.18462</v>
      </c>
      <c r="H1050" s="2">
        <f t="shared" si="19"/>
        <v>0.54999999993015081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142.5</v>
      </c>
      <c r="D1056" s="1">
        <f>BILANCA!E78</f>
        <v>1947.97</v>
      </c>
      <c r="E1056" s="1">
        <v>0</v>
      </c>
      <c r="F1056" s="1">
        <v>0</v>
      </c>
      <c r="G1056" s="2">
        <f t="shared" si="22"/>
        <v>294.80611999999996</v>
      </c>
      <c r="H1056" s="2">
        <f t="shared" si="19"/>
        <v>0.52999999999997272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100.55</v>
      </c>
      <c r="D1062" s="1">
        <f>BILANCA!E84</f>
        <v>662.03</v>
      </c>
      <c r="E1062" s="1">
        <v>0</v>
      </c>
      <c r="F1062" s="1">
        <v>0</v>
      </c>
      <c r="G1062" s="2">
        <f t="shared" si="22"/>
        <v>112.54419</v>
      </c>
      <c r="H1062" s="2">
        <f t="shared" si="19"/>
        <v>0.47999999999997556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41.95</v>
      </c>
      <c r="D1064" s="1">
        <f>BILANCA!E86</f>
        <v>1285.94</v>
      </c>
      <c r="E1064" s="1">
        <v>0</v>
      </c>
      <c r="F1064" s="1">
        <v>0</v>
      </c>
      <c r="G1064" s="2">
        <f t="shared" si="22"/>
        <v>211.72023000000002</v>
      </c>
      <c r="H1064" s="2">
        <f t="shared" si="19"/>
        <v>0.10999999999994259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3348.35</v>
      </c>
      <c r="D1066" s="1">
        <f>BILANCA!E88</f>
        <v>3348.35</v>
      </c>
      <c r="E1066" s="1">
        <v>0</v>
      </c>
      <c r="F1066" s="1">
        <v>0</v>
      </c>
      <c r="G1066" s="2">
        <f t="shared" si="22"/>
        <v>833.73915</v>
      </c>
      <c r="H1066" s="2">
        <f t="shared" si="19"/>
        <v>0.6999999999998181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3348.35</v>
      </c>
      <c r="D1071" s="1">
        <f>BILANCA!E93</f>
        <v>3348.35</v>
      </c>
      <c r="E1071" s="1">
        <v>0</v>
      </c>
      <c r="F1071" s="1">
        <v>0</v>
      </c>
      <c r="G1071" s="2">
        <f t="shared" si="22"/>
        <v>883.96439999999984</v>
      </c>
      <c r="H1071" s="2">
        <f t="shared" si="23"/>
        <v>0.6999999999998181</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3348.35</v>
      </c>
      <c r="D1095" s="1">
        <f>BILANCA!E117</f>
        <v>3348.35</v>
      </c>
      <c r="E1095" s="1">
        <v>0</v>
      </c>
      <c r="F1095" s="1">
        <v>0</v>
      </c>
      <c r="G1095" s="2">
        <f t="shared" si="22"/>
        <v>1125.0455999999999</v>
      </c>
      <c r="H1095" s="2">
        <f t="shared" si="23"/>
        <v>0.6999999999998181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1354502.62</v>
      </c>
      <c r="D1112" s="1">
        <f>BILANCA!E134</f>
        <v>1354502.62</v>
      </c>
      <c r="E1112" s="1">
        <v>0</v>
      </c>
      <c r="F1112" s="1">
        <v>0</v>
      </c>
      <c r="G1112" s="2">
        <f t="shared" si="22"/>
        <v>524192.51394000003</v>
      </c>
      <c r="H1112" s="2">
        <f t="shared" si="23"/>
        <v>0.75999999977648258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1354502.62</v>
      </c>
      <c r="D1113" s="1">
        <f>BILANCA!E135</f>
        <v>1354502.62</v>
      </c>
      <c r="E1113" s="1">
        <v>0</v>
      </c>
      <c r="F1113" s="1">
        <v>0</v>
      </c>
      <c r="G1113" s="2">
        <f t="shared" si="22"/>
        <v>528256.0218000001</v>
      </c>
      <c r="H1113" s="2">
        <f t="shared" si="23"/>
        <v>0.75999999977648258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1354502.62</v>
      </c>
      <c r="D1117" s="1">
        <f>BILANCA!E139</f>
        <v>1354502.62</v>
      </c>
      <c r="E1117" s="1">
        <v>0</v>
      </c>
      <c r="F1117" s="1">
        <v>0</v>
      </c>
      <c r="G1117" s="2">
        <f t="shared" si="22"/>
        <v>544510.05324000004</v>
      </c>
      <c r="H1117" s="2">
        <f t="shared" si="23"/>
        <v>0.75999999977648258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131834.40000000002</v>
      </c>
      <c r="D1124" s="1">
        <f>BILANCA!E146</f>
        <v>136905.81</v>
      </c>
      <c r="E1124" s="1">
        <v>0</v>
      </c>
      <c r="F1124" s="1">
        <v>0</v>
      </c>
      <c r="G1124" s="2">
        <f t="shared" si="22"/>
        <v>57196.088820000004</v>
      </c>
      <c r="H1124" s="2">
        <f t="shared" si="23"/>
        <v>0.59000000002561137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4217.04</v>
      </c>
      <c r="D1125" s="1">
        <f>BILANCA!E147</f>
        <v>8947.2199999999993</v>
      </c>
      <c r="E1125" s="1">
        <v>0</v>
      </c>
      <c r="F1125" s="1">
        <v>0</v>
      </c>
      <c r="G1125" s="2">
        <f t="shared" si="22"/>
        <v>3139.8301599999995</v>
      </c>
      <c r="H1125" s="2">
        <f t="shared" si="23"/>
        <v>0.25999999999930878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5534.93</v>
      </c>
      <c r="D1136" s="1">
        <f>BILANCA!E158</f>
        <v>12653.82</v>
      </c>
      <c r="E1136" s="1">
        <v>0</v>
      </c>
      <c r="F1136" s="1">
        <v>0</v>
      </c>
      <c r="G1136" s="2">
        <f t="shared" si="22"/>
        <v>4718.9132099999997</v>
      </c>
      <c r="H1136" s="2">
        <f t="shared" si="23"/>
        <v>0.25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209382.89</v>
      </c>
      <c r="D1137" s="1">
        <f>BILANCA!E159</f>
        <v>202605.23</v>
      </c>
      <c r="E1137" s="1">
        <v>0</v>
      </c>
      <c r="F1137" s="1">
        <v>0</v>
      </c>
      <c r="G1137" s="2">
        <f t="shared" si="22"/>
        <v>94647.375900000014</v>
      </c>
      <c r="H1137" s="2">
        <f t="shared" si="23"/>
        <v>0.33999999999650754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87300.46</v>
      </c>
      <c r="D1141" s="1">
        <f>BILANCA!E163</f>
        <v>87300.46</v>
      </c>
      <c r="E1141" s="1">
        <v>0</v>
      </c>
      <c r="F1141" s="1">
        <v>0</v>
      </c>
      <c r="G1141" s="2">
        <f t="shared" si="22"/>
        <v>41380.418040000004</v>
      </c>
      <c r="H1141" s="2">
        <f t="shared" si="23"/>
        <v>0.92000000001280569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44152.99</v>
      </c>
      <c r="D1148" s="1">
        <f>BILANCA!E170</f>
        <v>37440.080000000002</v>
      </c>
      <c r="E1148" s="1">
        <v>0</v>
      </c>
      <c r="F1148" s="1">
        <v>0</v>
      </c>
      <c r="G1148" s="2">
        <f t="shared" si="22"/>
        <v>19640.46975</v>
      </c>
      <c r="H1148" s="2">
        <f t="shared" si="23"/>
        <v>9.0000000003783498E-2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44152.99</v>
      </c>
      <c r="D1151" s="1">
        <f>BILANCA!E173</f>
        <v>37440.080000000002</v>
      </c>
      <c r="E1151" s="1">
        <v>0</v>
      </c>
      <c r="F1151" s="1">
        <v>0</v>
      </c>
      <c r="G1151" s="2">
        <f t="shared" si="22"/>
        <v>19997.569200000002</v>
      </c>
      <c r="H1151" s="2">
        <f t="shared" si="23"/>
        <v>9.0000000003783498E-2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12416603.110000001</v>
      </c>
      <c r="D1152" s="1">
        <f>BILANCA!E175</f>
        <v>12408796.4</v>
      </c>
      <c r="E1152" s="1">
        <v>0</v>
      </c>
      <c r="F1152" s="1">
        <v>0</v>
      </c>
      <c r="G1152" s="2">
        <f t="shared" si="22"/>
        <v>6292579.1087900009</v>
      </c>
      <c r="H1152" s="2">
        <f t="shared" si="23"/>
        <v>0.51000000163912773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1661720.72</v>
      </c>
      <c r="D1153" s="1">
        <f>BILANCA!E176</f>
        <v>1562353.26</v>
      </c>
      <c r="E1153" s="1">
        <v>0</v>
      </c>
      <c r="F1153" s="1">
        <v>0</v>
      </c>
      <c r="G1153" s="2">
        <f t="shared" si="22"/>
        <v>813692.63080000004</v>
      </c>
      <c r="H1153" s="2">
        <f t="shared" si="23"/>
        <v>0.5400000000372529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150092.99</v>
      </c>
      <c r="D1154" s="1">
        <f>BILANCA!E177</f>
        <v>168949.36</v>
      </c>
      <c r="E1154" s="1">
        <v>0</v>
      </c>
      <c r="F1154" s="1">
        <v>0</v>
      </c>
      <c r="G1154" s="2">
        <f t="shared" si="22"/>
        <v>83446.582410000003</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44484.79</v>
      </c>
      <c r="D1155" s="1">
        <f>BILANCA!E178</f>
        <v>38431.93</v>
      </c>
      <c r="E1155" s="1">
        <v>0</v>
      </c>
      <c r="F1155" s="1">
        <v>0</v>
      </c>
      <c r="G1155" s="2">
        <f t="shared" si="22"/>
        <v>20871.967799999999</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75381.179999999993</v>
      </c>
      <c r="D1156" s="1">
        <f>BILANCA!E179</f>
        <v>84930.26</v>
      </c>
      <c r="E1156" s="1">
        <v>0</v>
      </c>
      <c r="F1156" s="1">
        <v>0</v>
      </c>
      <c r="G1156" s="2">
        <f t="shared" si="22"/>
        <v>42426.814099999996</v>
      </c>
      <c r="H1156" s="2">
        <f t="shared" si="23"/>
        <v>0.43999999998777639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465.45</v>
      </c>
      <c r="D1157" s="1">
        <f>BILANCA!E180</f>
        <v>525.11</v>
      </c>
      <c r="E1157" s="1">
        <v>0</v>
      </c>
      <c r="F1157" s="1">
        <v>0</v>
      </c>
      <c r="G1157" s="2">
        <f t="shared" si="22"/>
        <v>263.72658000000001</v>
      </c>
      <c r="H1157" s="2">
        <f t="shared" si="23"/>
        <v>0.56000000000000227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28.06</v>
      </c>
      <c r="D1159" s="1">
        <f>BILANCA!E182</f>
        <v>58.36</v>
      </c>
      <c r="E1159" s="1">
        <v>0</v>
      </c>
      <c r="F1159" s="1">
        <v>0</v>
      </c>
      <c r="G1159" s="2">
        <f t="shared" si="22"/>
        <v>25.481279999999998</v>
      </c>
      <c r="H1159" s="2">
        <f t="shared" si="23"/>
        <v>0.41999999999999815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437.39</v>
      </c>
      <c r="D1160" s="1">
        <f>BILANCA!E183</f>
        <v>466.75</v>
      </c>
      <c r="E1160" s="1">
        <v>0</v>
      </c>
      <c r="F1160" s="1">
        <v>0</v>
      </c>
      <c r="G1160" s="2">
        <f t="shared" si="22"/>
        <v>242.64752999999999</v>
      </c>
      <c r="H1160" s="2">
        <f t="shared" si="23"/>
        <v>0.63999999999998636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643.5</v>
      </c>
      <c r="E1161" s="1">
        <v>0</v>
      </c>
      <c r="F1161" s="1">
        <v>0</v>
      </c>
      <c r="G1161" s="2">
        <f t="shared" si="22"/>
        <v>229.08599999999998</v>
      </c>
      <c r="H1161" s="2">
        <f t="shared" si="23"/>
        <v>0.5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1220.3900000000001</v>
      </c>
      <c r="D1163" s="1">
        <f>BILANCA!E186</f>
        <v>0</v>
      </c>
      <c r="E1163" s="1">
        <v>0</v>
      </c>
      <c r="F1163" s="1">
        <v>0</v>
      </c>
      <c r="G1163" s="2">
        <f t="shared" si="22"/>
        <v>219.67020000000002</v>
      </c>
      <c r="H1163" s="2">
        <f t="shared" si="23"/>
        <v>0.39000000000010004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17625.189999999999</v>
      </c>
      <c r="D1164" s="1">
        <f>BILANCA!E187</f>
        <v>28368.14</v>
      </c>
      <c r="E1164" s="1">
        <v>0</v>
      </c>
      <c r="F1164" s="1">
        <v>0</v>
      </c>
      <c r="G1164" s="2">
        <f t="shared" si="22"/>
        <v>13459.426069999998</v>
      </c>
      <c r="H1164" s="2">
        <f t="shared" si="23"/>
        <v>0.32999999999810825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10915.99</v>
      </c>
      <c r="D1165" s="1">
        <f>BILANCA!E188</f>
        <v>16050.42</v>
      </c>
      <c r="E1165" s="1">
        <v>0</v>
      </c>
      <c r="F1165" s="1">
        <v>0</v>
      </c>
      <c r="G1165" s="2">
        <f t="shared" si="22"/>
        <v>7829.0630599999995</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100028.74</v>
      </c>
      <c r="D1166" s="1">
        <f>BILANCA!E189</f>
        <v>157412.67000000001</v>
      </c>
      <c r="E1166" s="1">
        <v>0</v>
      </c>
      <c r="F1166" s="1">
        <v>0</v>
      </c>
      <c r="G1166" s="2">
        <f t="shared" si="22"/>
        <v>75918.296640000015</v>
      </c>
      <c r="H1166" s="2">
        <f t="shared" si="23"/>
        <v>0.58999999998195563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1411598.99</v>
      </c>
      <c r="D1183" s="1">
        <f>BILANCA!E206</f>
        <v>1235991.23</v>
      </c>
      <c r="E1183" s="1">
        <v>0</v>
      </c>
      <c r="F1183" s="1">
        <v>0</v>
      </c>
      <c r="G1183" s="2">
        <f t="shared" si="22"/>
        <v>776716.29</v>
      </c>
      <c r="H1183" s="2">
        <f t="shared" si="23"/>
        <v>0.23999999999068677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1411598.99</v>
      </c>
      <c r="D1184" s="1">
        <f>BILANCA!E207</f>
        <v>1235991.23</v>
      </c>
      <c r="E1184" s="1">
        <v>0</v>
      </c>
      <c r="F1184" s="1">
        <v>0</v>
      </c>
      <c r="G1184" s="2">
        <f t="shared" si="22"/>
        <v>780599.87144999998</v>
      </c>
      <c r="H1184" s="2">
        <f t="shared" si="23"/>
        <v>0.23999999999068677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7373.47</v>
      </c>
      <c r="D1188" s="1">
        <f>BILANCA!E211</f>
        <v>0</v>
      </c>
      <c r="E1188" s="1">
        <v>0</v>
      </c>
      <c r="F1188" s="1">
        <v>0</v>
      </c>
      <c r="G1188" s="2">
        <f t="shared" si="22"/>
        <v>1511.5613499999999</v>
      </c>
      <c r="H1188" s="2">
        <f t="shared" si="23"/>
        <v>0.47000000000025466</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1404225.52</v>
      </c>
      <c r="D1189" s="1">
        <f>BILANCA!E212</f>
        <v>1235991.23</v>
      </c>
      <c r="E1189" s="1">
        <v>0</v>
      </c>
      <c r="F1189" s="1">
        <v>0</v>
      </c>
      <c r="G1189" s="2">
        <f t="shared" si="22"/>
        <v>798498.84387999994</v>
      </c>
      <c r="H1189" s="2">
        <f t="shared" si="23"/>
        <v>0.7099999999627471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10754882.390000001</v>
      </c>
      <c r="D1214" s="1">
        <f>BILANCA!E237</f>
        <v>10846443.140000001</v>
      </c>
      <c r="E1214" s="1">
        <v>0</v>
      </c>
      <c r="F1214" s="1">
        <v>0</v>
      </c>
      <c r="G1214" s="2">
        <f t="shared" si="22"/>
        <v>7495434.5627700016</v>
      </c>
      <c r="H1214" s="2">
        <f t="shared" si="23"/>
        <v>0.5300000011920929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9847055.0800000001</v>
      </c>
      <c r="D1215" s="1">
        <f>BILANCA!E238</f>
        <v>10718595.990000002</v>
      </c>
      <c r="E1215" s="1">
        <v>0</v>
      </c>
      <c r="F1215" s="1">
        <v>0</v>
      </c>
      <c r="G1215" s="2">
        <f t="shared" si="22"/>
        <v>7257945.3179200012</v>
      </c>
      <c r="H1215" s="2">
        <f t="shared" si="23"/>
        <v>8.9999997988343239E-2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11764273.76</v>
      </c>
      <c r="D1216" s="1">
        <f>BILANCA!E239</f>
        <v>11954587.200000001</v>
      </c>
      <c r="E1216" s="1">
        <v>0</v>
      </c>
      <c r="F1216" s="1">
        <v>0</v>
      </c>
      <c r="G1216" s="2">
        <f t="shared" si="22"/>
        <v>8311913.4212800004</v>
      </c>
      <c r="H1216" s="2">
        <f t="shared" si="23"/>
        <v>0.44000000134110451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11764273.76</v>
      </c>
      <c r="D1217" s="1">
        <f>BILANCA!E240</f>
        <v>11877823.890000001</v>
      </c>
      <c r="E1217" s="1">
        <v>0</v>
      </c>
      <c r="F1217" s="1">
        <v>0</v>
      </c>
      <c r="G1217" s="2">
        <f t="shared" si="22"/>
        <v>8311661.6403600005</v>
      </c>
      <c r="H1217" s="2">
        <f t="shared" si="23"/>
        <v>0.34999999962747097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76763.31</v>
      </c>
      <c r="E1218" s="1">
        <v>0</v>
      </c>
      <c r="F1218" s="1">
        <v>0</v>
      </c>
      <c r="G1218" s="2">
        <f t="shared" si="22"/>
        <v>36078.755699999994</v>
      </c>
      <c r="H1218" s="2">
        <f t="shared" si="23"/>
        <v>0.30999999999767169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1917218.68</v>
      </c>
      <c r="D1219" s="1">
        <f>BILANCA!E242</f>
        <v>1235991.21</v>
      </c>
      <c r="E1219" s="1">
        <v>0</v>
      </c>
      <c r="F1219" s="1">
        <v>0</v>
      </c>
      <c r="G1219" s="2">
        <f t="shared" si="22"/>
        <v>1035851.4595999999</v>
      </c>
      <c r="H1219" s="2">
        <f t="shared" si="23"/>
        <v>0.53000000002793968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1917218.68</v>
      </c>
      <c r="D1220" s="1">
        <f>BILANCA!E243</f>
        <v>1235991.21</v>
      </c>
      <c r="E1220" s="1">
        <v>0</v>
      </c>
      <c r="F1220" s="1">
        <v>0</v>
      </c>
      <c r="G1220" s="2">
        <f t="shared" si="22"/>
        <v>1040240.6606999999</v>
      </c>
      <c r="H1220" s="2">
        <f t="shared" si="23"/>
        <v>0.53000000002793968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775992.91000000015</v>
      </c>
      <c r="D1222" s="1">
        <f>BILANCA!E245</f>
        <v>-9058.6399999996647</v>
      </c>
      <c r="E1222" s="1">
        <v>0</v>
      </c>
      <c r="F1222" s="1">
        <v>0</v>
      </c>
      <c r="G1222" s="2">
        <f t="shared" si="22"/>
        <v>181132.2755700002</v>
      </c>
      <c r="H1222" s="2">
        <f t="shared" si="23"/>
        <v>0.45000000018626451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8146988.6100000003</v>
      </c>
      <c r="D1223" s="1">
        <f>BILANCA!E246</f>
        <v>7955562.8200000003</v>
      </c>
      <c r="E1223" s="1">
        <v>0</v>
      </c>
      <c r="F1223" s="1">
        <v>0</v>
      </c>
      <c r="G1223" s="2">
        <f t="shared" si="22"/>
        <v>5773947.4199999999</v>
      </c>
      <c r="H1223" s="2">
        <f t="shared" si="23"/>
        <v>0.56999999936670065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6235924.2000000002</v>
      </c>
      <c r="D1224" s="1">
        <f>BILANCA!E247</f>
        <v>6722447.4699999997</v>
      </c>
      <c r="E1224" s="1">
        <v>0</v>
      </c>
      <c r="F1224" s="1">
        <v>0</v>
      </c>
      <c r="G1224" s="2">
        <f t="shared" si="22"/>
        <v>4743077.4127399996</v>
      </c>
      <c r="H1224" s="2">
        <f t="shared" si="23"/>
        <v>0.66999999992549419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1911064.41</v>
      </c>
      <c r="D1226" s="1">
        <f>BILANCA!E249</f>
        <v>1233115.3500000001</v>
      </c>
      <c r="E1226" s="1">
        <v>0</v>
      </c>
      <c r="F1226" s="1">
        <v>0</v>
      </c>
      <c r="G1226" s="2">
        <f t="shared" si="22"/>
        <v>1063682.7117300001</v>
      </c>
      <c r="H1226" s="2">
        <f t="shared" si="23"/>
        <v>0.76000000000931323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7370995.7000000002</v>
      </c>
      <c r="D1227" s="1">
        <f>BILANCA!E250</f>
        <v>7964621.46</v>
      </c>
      <c r="E1227" s="1">
        <v>0</v>
      </c>
      <c r="F1227" s="1">
        <v>0</v>
      </c>
      <c r="G1227" s="2">
        <f t="shared" si="22"/>
        <v>5685258.2232799996</v>
      </c>
      <c r="H1227" s="2">
        <f t="shared" si="23"/>
        <v>0.75999999977648258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7370995.7000000002</v>
      </c>
      <c r="D1229" s="1">
        <f>BILANCA!E252</f>
        <v>7964621.46</v>
      </c>
      <c r="E1229" s="1">
        <v>0</v>
      </c>
      <c r="F1229" s="1">
        <v>0</v>
      </c>
      <c r="G1229" s="2">
        <f t="shared" si="22"/>
        <v>5731858.7005199995</v>
      </c>
      <c r="H1229" s="2">
        <f t="shared" si="23"/>
        <v>0.75999999977648258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131834.4</v>
      </c>
      <c r="D1232" s="1">
        <f>BILANCA!E255</f>
        <v>136905.79</v>
      </c>
      <c r="E1232" s="1">
        <v>0</v>
      </c>
      <c r="F1232" s="1">
        <v>0</v>
      </c>
      <c r="G1232" s="2">
        <f t="shared" si="22"/>
        <v>101005.84902000001</v>
      </c>
      <c r="H1232" s="2">
        <f t="shared" si="23"/>
        <v>0.60999999998603016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1710727.26</v>
      </c>
      <c r="D1236" s="1">
        <f>BILANCA!E259</f>
        <v>1752992.84</v>
      </c>
      <c r="E1236" s="1">
        <v>0</v>
      </c>
      <c r="F1236" s="1">
        <v>0</v>
      </c>
      <c r="G1236" s="2">
        <f t="shared" si="22"/>
        <v>1319828.3738200001</v>
      </c>
      <c r="H1236" s="2">
        <f t="shared" si="23"/>
        <v>0.41999999992549419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1710727.26</v>
      </c>
      <c r="D1237" s="1">
        <f>BILANCA!E260</f>
        <v>1752992.84</v>
      </c>
      <c r="E1237" s="1">
        <v>0</v>
      </c>
      <c r="F1237" s="1">
        <v>0</v>
      </c>
      <c r="G1237" s="2">
        <f t="shared" si="22"/>
        <v>1325045.0867600001</v>
      </c>
      <c r="H1237" s="2">
        <f t="shared" si="23"/>
        <v>0.41999999992549419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3348.35</v>
      </c>
      <c r="D1238" s="1">
        <f>BILANCA!E262</f>
        <v>3348.35</v>
      </c>
      <c r="E1238" s="1">
        <v>0</v>
      </c>
      <c r="F1238" s="1">
        <v>0</v>
      </c>
      <c r="G1238" s="2">
        <f t="shared" si="22"/>
        <v>2561.4877500000002</v>
      </c>
      <c r="H1238" s="2">
        <f t="shared" si="23"/>
        <v>0.6999999999998181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211245.03</v>
      </c>
      <c r="D1240" s="1">
        <f>BILANCA!E264</f>
        <v>215144.94</v>
      </c>
      <c r="E1240" s="1">
        <v>0</v>
      </c>
      <c r="F1240" s="1">
        <v>0</v>
      </c>
      <c r="G1240" s="2">
        <f t="shared" si="22"/>
        <v>164874.47187000001</v>
      </c>
      <c r="H1240" s="2">
        <f t="shared" si="23"/>
        <v>8.999999999650754E-2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7889.83</v>
      </c>
      <c r="D1241" s="1">
        <f>BILANCA!E265</f>
        <v>9061.33</v>
      </c>
      <c r="E1241" s="1">
        <v>0</v>
      </c>
      <c r="F1241" s="1">
        <v>0</v>
      </c>
      <c r="G1241" s="2">
        <f t="shared" si="22"/>
        <v>6711.2224200000001</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15.05</v>
      </c>
      <c r="D1244" s="1">
        <f>BILANCA!E268</f>
        <v>1259.04</v>
      </c>
      <c r="E1244" s="1">
        <v>0</v>
      </c>
      <c r="F1244" s="1">
        <v>0</v>
      </c>
      <c r="G1244" s="2">
        <f t="shared" si="24"/>
        <v>661.14693</v>
      </c>
      <c r="H1244" s="2">
        <f t="shared" si="23"/>
        <v>8.9999999999964331E-2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26.9</v>
      </c>
      <c r="D1247" s="1">
        <f>BILANCA!E271</f>
        <v>26.9</v>
      </c>
      <c r="E1247" s="1">
        <v>0</v>
      </c>
      <c r="F1247" s="1">
        <v>0</v>
      </c>
      <c r="G1247" s="2">
        <f t="shared" si="24"/>
        <v>21.3048</v>
      </c>
      <c r="H1247" s="2">
        <f t="shared" si="23"/>
        <v>0.20000000000000284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130215.72</v>
      </c>
      <c r="D1263" s="1">
        <f>BILANCA!E287</f>
        <v>74868.42</v>
      </c>
      <c r="E1263" s="1">
        <v>0</v>
      </c>
      <c r="F1263" s="1">
        <v>0</v>
      </c>
      <c r="G1263" s="2">
        <f t="shared" si="24"/>
        <v>78386.716800000009</v>
      </c>
      <c r="H1263" s="2">
        <f t="shared" si="23"/>
        <v>0.69999999999708962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19877.27</v>
      </c>
      <c r="D1264" s="1">
        <f>BILANCA!E288</f>
        <v>94080.94</v>
      </c>
      <c r="E1264" s="1">
        <v>0</v>
      </c>
      <c r="F1264" s="1">
        <v>0</v>
      </c>
      <c r="G1264" s="2">
        <f t="shared" si="24"/>
        <v>58459.001150000004</v>
      </c>
      <c r="H1264" s="2">
        <f t="shared" si="23"/>
        <v>0.32999999999810825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84959.56</v>
      </c>
      <c r="D1265" s="1">
        <f>BILANCA!E289</f>
        <v>130484.46</v>
      </c>
      <c r="E1265" s="1">
        <v>0</v>
      </c>
      <c r="F1265" s="1">
        <v>0</v>
      </c>
      <c r="G1265" s="2">
        <f t="shared" si="24"/>
        <v>97551.831359999982</v>
      </c>
      <c r="H1265" s="2">
        <f t="shared" si="23"/>
        <v>0.90000000000873115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15069.18</v>
      </c>
      <c r="D1266" s="1">
        <f>BILANCA!E290</f>
        <v>26928.21</v>
      </c>
      <c r="E1266" s="1">
        <v>0</v>
      </c>
      <c r="F1266" s="1">
        <v>0</v>
      </c>
      <c r="G1266" s="2">
        <f t="shared" si="24"/>
        <v>19505.944799999997</v>
      </c>
      <c r="H1266" s="2">
        <f t="shared" si="23"/>
        <v>0.38999999999941792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1411598.99</v>
      </c>
      <c r="D1269" s="1">
        <f>BILANCA!E293</f>
        <v>0</v>
      </c>
      <c r="E1269" s="1">
        <v>0</v>
      </c>
      <c r="F1269" s="1">
        <v>0</v>
      </c>
      <c r="G1269" s="2">
        <f t="shared" si="24"/>
        <v>403717.31113999995</v>
      </c>
      <c r="H1269" s="2">
        <f t="shared" si="23"/>
        <v>1.0000000009313226E-2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1235991.23</v>
      </c>
      <c r="E1270" s="1">
        <v>0</v>
      </c>
      <c r="F1270" s="1">
        <v>0</v>
      </c>
      <c r="G1270" s="2">
        <f t="shared" si="24"/>
        <v>709458.96601999993</v>
      </c>
      <c r="H1270" s="2">
        <f t="shared" si="23"/>
        <v>0.22999999998137355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2844.05</v>
      </c>
      <c r="D1271" s="1">
        <f>BILANCA!E295</f>
        <v>2323.14</v>
      </c>
      <c r="E1271" s="1">
        <v>0</v>
      </c>
      <c r="F1271" s="1">
        <v>0</v>
      </c>
      <c r="G1271" s="2">
        <f t="shared" si="24"/>
        <v>2157.21504</v>
      </c>
      <c r="H1271" s="2">
        <f t="shared" si="23"/>
        <v>0.19000000000005457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4908.38</v>
      </c>
      <c r="E1273" s="1">
        <v>0</v>
      </c>
      <c r="F1273" s="1">
        <v>0</v>
      </c>
      <c r="G1273" s="2">
        <f t="shared" si="24"/>
        <v>2846.8604</v>
      </c>
      <c r="H1273" s="2">
        <f t="shared" si="23"/>
        <v>0.38000000000010914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8071.94</v>
      </c>
      <c r="D1275" s="1">
        <f>BILANCA!E299</f>
        <v>8818.9</v>
      </c>
      <c r="E1275" s="1">
        <v>0</v>
      </c>
      <c r="F1275" s="1">
        <v>0</v>
      </c>
      <c r="G1275" s="2">
        <f t="shared" si="24"/>
        <v>7507.2440799999986</v>
      </c>
      <c r="H1275" s="2">
        <f t="shared" si="23"/>
        <v>0.16000000000076398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924451</v>
      </c>
      <c r="D1299" s="6">
        <f>'RAS-funkcijski'!E5</f>
        <v>981802.25</v>
      </c>
      <c r="E1299" s="6">
        <v>0</v>
      </c>
      <c r="F1299" s="6">
        <v>0</v>
      </c>
      <c r="G1299" s="7">
        <f t="shared" si="24"/>
        <v>2888.0555000000004</v>
      </c>
      <c r="H1299" s="7">
        <f t="shared" si="23"/>
        <v>0.25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898922</v>
      </c>
      <c r="D1300" s="1">
        <f>'RAS-funkcijski'!E6</f>
        <v>939579.81</v>
      </c>
      <c r="E1300" s="1">
        <v>0</v>
      </c>
      <c r="F1300" s="1">
        <v>0</v>
      </c>
      <c r="G1300" s="2">
        <f t="shared" si="24"/>
        <v>5556.1632399999999</v>
      </c>
      <c r="H1300" s="2">
        <f t="shared" si="23"/>
        <v>0.18999999994412065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898922</v>
      </c>
      <c r="D1301" s="1">
        <f>'RAS-funkcijski'!E7</f>
        <v>939579.81</v>
      </c>
      <c r="E1301" s="1">
        <v>0</v>
      </c>
      <c r="F1301" s="1">
        <v>0</v>
      </c>
      <c r="G1301" s="2">
        <f t="shared" si="24"/>
        <v>8334.2448600000007</v>
      </c>
      <c r="H1301" s="2">
        <f t="shared" si="23"/>
        <v>0.18999999994412065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11617.82</v>
      </c>
      <c r="E1312" s="1">
        <v>0</v>
      </c>
      <c r="F1312" s="1">
        <v>0</v>
      </c>
      <c r="G1312" s="2">
        <f t="shared" si="24"/>
        <v>325.29896000000002</v>
      </c>
      <c r="H1312" s="2">
        <f t="shared" si="23"/>
        <v>0.18000000000029104</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25529</v>
      </c>
      <c r="D1314" s="1">
        <f>'RAS-funkcijski'!E20</f>
        <v>30604.62</v>
      </c>
      <c r="E1314" s="1">
        <v>0</v>
      </c>
      <c r="F1314" s="1">
        <v>0</v>
      </c>
      <c r="G1314" s="2">
        <f t="shared" si="24"/>
        <v>1387.8118400000001</v>
      </c>
      <c r="H1314" s="2">
        <f t="shared" si="23"/>
        <v>0.38000000000101863</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79312</v>
      </c>
      <c r="D1322" s="1">
        <f>'RAS-funkcijski'!E28</f>
        <v>53463.45</v>
      </c>
      <c r="E1322" s="1">
        <v>0</v>
      </c>
      <c r="F1322" s="1">
        <v>0</v>
      </c>
      <c r="G1322" s="2">
        <f t="shared" si="24"/>
        <v>4469.7335999999996</v>
      </c>
      <c r="H1322" s="2">
        <f t="shared" si="23"/>
        <v>0.44999999999708962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79312</v>
      </c>
      <c r="D1324" s="1">
        <f>'RAS-funkcijski'!E30</f>
        <v>53463.45</v>
      </c>
      <c r="E1324" s="1">
        <v>0</v>
      </c>
      <c r="F1324" s="1">
        <v>0</v>
      </c>
      <c r="G1324" s="2">
        <f t="shared" si="24"/>
        <v>4842.2114000000001</v>
      </c>
      <c r="H1324" s="2">
        <f t="shared" si="23"/>
        <v>0.44999999999708962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516231</v>
      </c>
      <c r="D1329" s="1">
        <f>'RAS-funkcijski'!E35</f>
        <v>575652.44999999995</v>
      </c>
      <c r="E1329" s="1">
        <v>0</v>
      </c>
      <c r="F1329" s="1">
        <v>0</v>
      </c>
      <c r="G1329" s="2">
        <f t="shared" si="24"/>
        <v>51693.6129</v>
      </c>
      <c r="H1329" s="2">
        <f t="shared" si="23"/>
        <v>0.44999999995343387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516231</v>
      </c>
      <c r="D1330" s="1">
        <f>'RAS-funkcijski'!E36</f>
        <v>575352.44999999995</v>
      </c>
      <c r="E1330" s="1">
        <v>0</v>
      </c>
      <c r="F1330" s="1">
        <v>0</v>
      </c>
      <c r="G1330" s="2">
        <f t="shared" si="24"/>
        <v>53341.948799999998</v>
      </c>
      <c r="H1330" s="2">
        <f t="shared" si="23"/>
        <v>0.44999999995343387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516231</v>
      </c>
      <c r="D1331" s="1">
        <f>'RAS-funkcijski'!E37</f>
        <v>575352.44999999995</v>
      </c>
      <c r="E1331" s="1">
        <v>0</v>
      </c>
      <c r="F1331" s="1">
        <v>0</v>
      </c>
      <c r="G1331" s="2">
        <f t="shared" si="24"/>
        <v>55008.884699999995</v>
      </c>
      <c r="H1331" s="2">
        <f t="shared" si="23"/>
        <v>0.44999999995343387</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300</v>
      </c>
      <c r="E1354" s="1">
        <v>0</v>
      </c>
      <c r="F1354" s="1">
        <v>0</v>
      </c>
      <c r="G1354" s="2">
        <f t="shared" si="24"/>
        <v>33.6</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49271</v>
      </c>
      <c r="D1369" s="1">
        <f>'RAS-funkcijski'!E75</f>
        <v>0</v>
      </c>
      <c r="E1369" s="1">
        <v>0</v>
      </c>
      <c r="F1369" s="1">
        <v>0</v>
      </c>
      <c r="G1369" s="2">
        <f t="shared" si="24"/>
        <v>3498.2409999999995</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18374</v>
      </c>
      <c r="D1370" s="1">
        <f>'RAS-funkcijski'!E76</f>
        <v>0</v>
      </c>
      <c r="E1370" s="1">
        <v>0</v>
      </c>
      <c r="F1370" s="1">
        <v>0</v>
      </c>
      <c r="G1370" s="2">
        <f t="shared" si="24"/>
        <v>1322.9279999999999</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30897</v>
      </c>
      <c r="D1371" s="1">
        <f>'RAS-funkcijski'!E77</f>
        <v>0</v>
      </c>
      <c r="E1371" s="1">
        <v>0</v>
      </c>
      <c r="F1371" s="1">
        <v>0</v>
      </c>
      <c r="G1371" s="2">
        <f t="shared" si="24"/>
        <v>2255.4809999999998</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232850</v>
      </c>
      <c r="D1376" s="1">
        <f>'RAS-funkcijski'!E82</f>
        <v>333416.07999999996</v>
      </c>
      <c r="E1376" s="1">
        <v>0</v>
      </c>
      <c r="F1376" s="1">
        <v>0</v>
      </c>
      <c r="G1376" s="2">
        <f t="shared" si="24"/>
        <v>70175.208479999987</v>
      </c>
      <c r="H1376" s="2">
        <f t="shared" si="27"/>
        <v>7.9999999958090484E-2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95087</v>
      </c>
      <c r="D1378" s="1">
        <f>'RAS-funkcijski'!E84</f>
        <v>266777.73</v>
      </c>
      <c r="E1378" s="1">
        <v>0</v>
      </c>
      <c r="F1378" s="1">
        <v>0</v>
      </c>
      <c r="G1378" s="2">
        <f t="shared" si="24"/>
        <v>50291.396799999995</v>
      </c>
      <c r="H1378" s="2">
        <f t="shared" si="27"/>
        <v>0.27000000001862645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23625</v>
      </c>
      <c r="D1379" s="1">
        <f>'RAS-funkcijski'!E85</f>
        <v>3600</v>
      </c>
      <c r="E1379" s="1">
        <v>0</v>
      </c>
      <c r="F1379" s="1">
        <v>0</v>
      </c>
      <c r="G1379" s="2">
        <f t="shared" si="24"/>
        <v>2496.8249999999998</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114138</v>
      </c>
      <c r="D1382" s="1">
        <f>'RAS-funkcijski'!E88</f>
        <v>63038.35</v>
      </c>
      <c r="E1382" s="1">
        <v>0</v>
      </c>
      <c r="F1382" s="1">
        <v>0</v>
      </c>
      <c r="G1382" s="2">
        <f t="shared" si="24"/>
        <v>20178.034800000001</v>
      </c>
      <c r="H1382" s="2">
        <f t="shared" si="27"/>
        <v>0.34999999999854481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6717</v>
      </c>
      <c r="D1383" s="1">
        <f>'RAS-funkcijski'!E89</f>
        <v>16218.52</v>
      </c>
      <c r="E1383" s="1">
        <v>0</v>
      </c>
      <c r="F1383" s="1">
        <v>0</v>
      </c>
      <c r="G1383" s="2">
        <f t="shared" si="24"/>
        <v>3328.0934000000007</v>
      </c>
      <c r="H1383" s="2">
        <f t="shared" si="27"/>
        <v>0.47999999999956344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6717</v>
      </c>
      <c r="D1400" s="1">
        <f>'RAS-funkcijski'!E106</f>
        <v>16218.52</v>
      </c>
      <c r="E1400" s="1">
        <v>0</v>
      </c>
      <c r="F1400" s="1">
        <v>0</v>
      </c>
      <c r="G1400" s="2">
        <f t="shared" si="24"/>
        <v>3993.7120799999998</v>
      </c>
      <c r="H1400" s="2">
        <f t="shared" si="27"/>
        <v>0.47999999999956344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243089</v>
      </c>
      <c r="D1401" s="1">
        <f>'RAS-funkcijski'!E107</f>
        <v>221199.77999999997</v>
      </c>
      <c r="E1401" s="1">
        <v>0</v>
      </c>
      <c r="F1401" s="1">
        <v>0</v>
      </c>
      <c r="G1401" s="2">
        <f t="shared" si="24"/>
        <v>70605.321679999994</v>
      </c>
      <c r="H1401" s="2">
        <f t="shared" si="27"/>
        <v>0.22000000003026798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195664</v>
      </c>
      <c r="D1402" s="1">
        <f>'RAS-funkcijski'!E108</f>
        <v>74219.91</v>
      </c>
      <c r="E1402" s="1">
        <v>0</v>
      </c>
      <c r="F1402" s="1">
        <v>0</v>
      </c>
      <c r="G1402" s="2">
        <f t="shared" si="24"/>
        <v>35786.797279999999</v>
      </c>
      <c r="H1402" s="2">
        <f t="shared" si="27"/>
        <v>8.999999999650754E-2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10739</v>
      </c>
      <c r="D1403" s="1">
        <f>'RAS-funkcijski'!E109</f>
        <v>102311.65</v>
      </c>
      <c r="E1403" s="1">
        <v>0</v>
      </c>
      <c r="F1403" s="1">
        <v>0</v>
      </c>
      <c r="G1403" s="2">
        <f t="shared" si="24"/>
        <v>22613.041499999999</v>
      </c>
      <c r="H1403" s="2">
        <f t="shared" si="27"/>
        <v>0.35000000000582077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18234</v>
      </c>
      <c r="D1405" s="1">
        <f>'RAS-funkcijski'!E111</f>
        <v>25131.68</v>
      </c>
      <c r="E1405" s="1">
        <v>0</v>
      </c>
      <c r="F1405" s="1">
        <v>0</v>
      </c>
      <c r="G1405" s="2">
        <f t="shared" si="24"/>
        <v>7329.2175200000001</v>
      </c>
      <c r="H1405" s="2">
        <f t="shared" si="27"/>
        <v>0.31999999999970896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4512.58</v>
      </c>
      <c r="E1406" s="1">
        <v>0</v>
      </c>
      <c r="F1406" s="1">
        <v>0</v>
      </c>
      <c r="G1406" s="2">
        <f t="shared" si="24"/>
        <v>974.71727999999996</v>
      </c>
      <c r="H1406" s="2">
        <f t="shared" si="27"/>
        <v>0.42000000000007276</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18452</v>
      </c>
      <c r="D1407" s="1">
        <f>'RAS-funkcijski'!E113</f>
        <v>15023.96</v>
      </c>
      <c r="E1407" s="1">
        <v>0</v>
      </c>
      <c r="F1407" s="1">
        <v>0</v>
      </c>
      <c r="G1407" s="2">
        <f t="shared" si="24"/>
        <v>5286.4912800000002</v>
      </c>
      <c r="H1407" s="2">
        <f t="shared" si="27"/>
        <v>4.0000000000873115E-2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333984.96000000002</v>
      </c>
      <c r="D1408" s="1">
        <f>'RAS-funkcijski'!E114</f>
        <v>297202.01</v>
      </c>
      <c r="E1408" s="1">
        <v>0</v>
      </c>
      <c r="F1408" s="1">
        <v>0</v>
      </c>
      <c r="G1408" s="2">
        <f t="shared" si="24"/>
        <v>102122.78780000001</v>
      </c>
      <c r="H1408" s="2">
        <f t="shared" si="27"/>
        <v>4.9999999988358468E-2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314872.96000000002</v>
      </c>
      <c r="D1409" s="1">
        <f>'RAS-funkcijski'!E115</f>
        <v>278902.01</v>
      </c>
      <c r="E1409" s="1">
        <v>0</v>
      </c>
      <c r="F1409" s="1">
        <v>0</v>
      </c>
      <c r="G1409" s="2">
        <f t="shared" si="24"/>
        <v>96867.144780000002</v>
      </c>
      <c r="H1409" s="2">
        <f t="shared" si="27"/>
        <v>4.9999999988358468E-2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313079.96000000002</v>
      </c>
      <c r="D1410" s="1">
        <f>'RAS-funkcijski'!E116</f>
        <v>278437.48</v>
      </c>
      <c r="E1410" s="1">
        <v>0</v>
      </c>
      <c r="F1410" s="1">
        <v>0</v>
      </c>
      <c r="G1410" s="2">
        <f t="shared" si="24"/>
        <v>97434.95104</v>
      </c>
      <c r="H1410" s="2">
        <f t="shared" si="27"/>
        <v>0.51999999996041879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1793</v>
      </c>
      <c r="D1411" s="1">
        <f>'RAS-funkcijski'!E117</f>
        <v>464.53</v>
      </c>
      <c r="E1411" s="1">
        <v>0</v>
      </c>
      <c r="F1411" s="1">
        <v>0</v>
      </c>
      <c r="G1411" s="2">
        <f t="shared" si="24"/>
        <v>307.59278</v>
      </c>
      <c r="H1411" s="2">
        <f t="shared" si="27"/>
        <v>0.47000000000002728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9755</v>
      </c>
      <c r="D1412" s="1">
        <f>'RAS-funkcijski'!E118</f>
        <v>11000</v>
      </c>
      <c r="E1412" s="1">
        <v>0</v>
      </c>
      <c r="F1412" s="1">
        <v>0</v>
      </c>
      <c r="G1412" s="2">
        <f t="shared" si="24"/>
        <v>3620.0699999999997</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9755</v>
      </c>
      <c r="D1414" s="1">
        <f>'RAS-funkcijski'!E120</f>
        <v>11000</v>
      </c>
      <c r="E1414" s="1">
        <v>0</v>
      </c>
      <c r="F1414" s="1">
        <v>0</v>
      </c>
      <c r="G1414" s="2">
        <f t="shared" si="24"/>
        <v>3683.58</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9357</v>
      </c>
      <c r="D1419" s="1">
        <f>'RAS-funkcijski'!E125</f>
        <v>7300</v>
      </c>
      <c r="E1419" s="1">
        <v>0</v>
      </c>
      <c r="F1419" s="1">
        <v>0</v>
      </c>
      <c r="G1419" s="2">
        <f t="shared" si="24"/>
        <v>2898.7969999999996</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32363</v>
      </c>
      <c r="D1423" s="1">
        <f>'RAS-funkcijski'!E129</f>
        <v>32876.33</v>
      </c>
      <c r="E1423" s="1">
        <v>0</v>
      </c>
      <c r="F1423" s="1">
        <v>0</v>
      </c>
      <c r="G1423" s="2">
        <f t="shared" si="24"/>
        <v>12264.4575</v>
      </c>
      <c r="H1423" s="2">
        <f t="shared" si="27"/>
        <v>0.33000000000174623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8680</v>
      </c>
      <c r="D1429" s="1">
        <f>'RAS-funkcijski'!E135</f>
        <v>9307</v>
      </c>
      <c r="E1429" s="1">
        <v>0</v>
      </c>
      <c r="F1429" s="1">
        <v>0</v>
      </c>
      <c r="G1429" s="2">
        <f t="shared" si="24"/>
        <v>3575.5140000000001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23683</v>
      </c>
      <c r="D1434" s="1">
        <f>'RAS-funkcijski'!E140</f>
        <v>23569.33</v>
      </c>
      <c r="E1434" s="1">
        <v>0</v>
      </c>
      <c r="F1434" s="1">
        <v>0</v>
      </c>
      <c r="G1434" s="2">
        <f t="shared" si="24"/>
        <v>9631.7457600000016</v>
      </c>
      <c r="H1434" s="2">
        <f t="shared" si="27"/>
        <v>0.33000000000174623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2418268.96</v>
      </c>
      <c r="D1435" s="13">
        <f>'RAS-funkcijski'!E141</f>
        <v>2511830.87</v>
      </c>
      <c r="E1435" s="13">
        <v>0</v>
      </c>
      <c r="F1435" s="13">
        <v>0</v>
      </c>
      <c r="G1435" s="14">
        <f t="shared" si="24"/>
        <v>1019544.5059</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7662.87</v>
      </c>
      <c r="D1436" s="6">
        <f>'P-VRIO'!E5</f>
        <v>9401.5400000000009</v>
      </c>
      <c r="E1436" s="6">
        <v>0</v>
      </c>
      <c r="F1436" s="6">
        <v>0</v>
      </c>
      <c r="G1436" s="7">
        <f t="shared" si="24"/>
        <v>26.465949999999999</v>
      </c>
      <c r="H1436" s="7">
        <f t="shared" si="27"/>
        <v>0.58999999999923602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7662.87</v>
      </c>
      <c r="D1453" s="1">
        <f>'P-VRIO'!E22</f>
        <v>9401.5400000000009</v>
      </c>
      <c r="E1453" s="1">
        <v>0</v>
      </c>
      <c r="F1453" s="1">
        <v>0</v>
      </c>
      <c r="G1453" s="2">
        <f t="shared" si="24"/>
        <v>476.38710000000003</v>
      </c>
      <c r="H1453" s="2">
        <f t="shared" si="27"/>
        <v>0.58999999999923602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7662.87</v>
      </c>
      <c r="D1454" s="1">
        <f>'P-VRIO'!E23</f>
        <v>9401.5400000000009</v>
      </c>
      <c r="E1454" s="1">
        <v>0</v>
      </c>
      <c r="F1454" s="1">
        <v>0</v>
      </c>
      <c r="G1454" s="2">
        <f t="shared" si="24"/>
        <v>502.85305000000005</v>
      </c>
      <c r="H1454" s="2">
        <f t="shared" si="27"/>
        <v>0.58999999999923602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7662.87</v>
      </c>
      <c r="D1456" s="1">
        <f>'P-VRIO'!E25</f>
        <v>9401.5400000000009</v>
      </c>
      <c r="E1456" s="1">
        <v>0</v>
      </c>
      <c r="F1456" s="1">
        <v>0</v>
      </c>
      <c r="G1456" s="2">
        <f t="shared" si="24"/>
        <v>555.78495000000009</v>
      </c>
      <c r="H1456" s="2">
        <f t="shared" si="27"/>
        <v>0.58999999999923602</v>
      </c>
      <c r="I1456" s="10">
        <f t="shared" si="30"/>
        <v>327.91312049957543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1647112.15</v>
      </c>
      <c r="D1480" s="6"/>
      <c r="E1480" s="6">
        <v>0</v>
      </c>
      <c r="F1480" s="6">
        <v>0</v>
      </c>
      <c r="G1480" s="7">
        <f t="shared" ref="G1480:G1580" si="34">B1480/1000*C1480</f>
        <v>1647.1121499999999</v>
      </c>
      <c r="H1480" s="7">
        <f t="shared" ref="H1480:H1580" si="35">ABS(C1480-ROUND(C1480,0))</f>
        <v>0.14999999990686774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2499249.2499999995</v>
      </c>
      <c r="D1481" s="1">
        <v>0</v>
      </c>
      <c r="E1481" s="1">
        <v>0</v>
      </c>
      <c r="F1481" s="1">
        <v>0</v>
      </c>
      <c r="G1481" s="2">
        <f t="shared" si="34"/>
        <v>4998.4984999999988</v>
      </c>
      <c r="H1481" s="2">
        <f t="shared" si="35"/>
        <v>0.24999999953433871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1857465.4999999995</v>
      </c>
      <c r="D1483" s="1">
        <v>0</v>
      </c>
      <c r="E1483" s="1">
        <v>0</v>
      </c>
      <c r="F1483" s="1">
        <v>0</v>
      </c>
      <c r="G1483" s="2">
        <f t="shared" si="34"/>
        <v>7429.8619999999983</v>
      </c>
      <c r="H1483" s="2">
        <f t="shared" si="35"/>
        <v>0.50000000046566129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590492.64</v>
      </c>
      <c r="D1484" s="1">
        <v>0</v>
      </c>
      <c r="E1484" s="1">
        <v>0</v>
      </c>
      <c r="F1484" s="1">
        <v>0</v>
      </c>
      <c r="G1484" s="2">
        <f t="shared" si="34"/>
        <v>2952.4632000000001</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1088973.6399999999</v>
      </c>
      <c r="D1485" s="1">
        <v>0</v>
      </c>
      <c r="E1485" s="1">
        <v>0</v>
      </c>
      <c r="F1485" s="1">
        <v>0</v>
      </c>
      <c r="G1485" s="2">
        <f t="shared" si="34"/>
        <v>6533.8418399999991</v>
      </c>
      <c r="H1485" s="2">
        <f t="shared" si="35"/>
        <v>0.36000000010244548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35302.629999999997</v>
      </c>
      <c r="D1486" s="1">
        <v>0</v>
      </c>
      <c r="E1486" s="1">
        <v>0</v>
      </c>
      <c r="F1486" s="1">
        <v>0</v>
      </c>
      <c r="G1486" s="2">
        <f t="shared" si="34"/>
        <v>247.11840999999998</v>
      </c>
      <c r="H1486" s="2">
        <f t="shared" si="35"/>
        <v>0.37000000000261934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1994.18</v>
      </c>
      <c r="D1487" s="1">
        <v>0</v>
      </c>
      <c r="E1487" s="1">
        <v>0</v>
      </c>
      <c r="F1487" s="1">
        <v>0</v>
      </c>
      <c r="G1487" s="2">
        <f t="shared" si="34"/>
        <v>15.953440000000001</v>
      </c>
      <c r="H1487" s="2">
        <f t="shared" si="35"/>
        <v>0.18000000000006366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50823.68</v>
      </c>
      <c r="D1489" s="1">
        <v>0</v>
      </c>
      <c r="E1489" s="1">
        <v>0</v>
      </c>
      <c r="F1489" s="1">
        <v>0</v>
      </c>
      <c r="G1489" s="2">
        <f t="shared" si="34"/>
        <v>508.23680000000002</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14785.32</v>
      </c>
      <c r="D1490" s="1">
        <v>0</v>
      </c>
      <c r="E1490" s="1">
        <v>0</v>
      </c>
      <c r="F1490" s="1">
        <v>0</v>
      </c>
      <c r="G1490" s="2">
        <f t="shared" si="34"/>
        <v>162.63852</v>
      </c>
      <c r="H1490" s="2">
        <f t="shared" si="35"/>
        <v>0.31999999999970896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75093.41</v>
      </c>
      <c r="D1491" s="1">
        <v>0</v>
      </c>
      <c r="E1491" s="1">
        <v>0</v>
      </c>
      <c r="F1491" s="1">
        <v>0</v>
      </c>
      <c r="G1491" s="2">
        <f t="shared" si="34"/>
        <v>901.12092000000007</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590246.31000000006</v>
      </c>
      <c r="D1492" s="1">
        <v>0</v>
      </c>
      <c r="E1492" s="1">
        <v>0</v>
      </c>
      <c r="F1492" s="1">
        <v>0</v>
      </c>
      <c r="G1492" s="2">
        <f t="shared" si="34"/>
        <v>7673.2020300000004</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51537.440000000002</v>
      </c>
      <c r="D1493" s="1">
        <v>0</v>
      </c>
      <c r="E1493" s="1">
        <v>0</v>
      </c>
      <c r="F1493" s="1">
        <v>0</v>
      </c>
      <c r="G1493" s="2">
        <f t="shared" si="34"/>
        <v>721.52416000000005</v>
      </c>
      <c r="H1493" s="2">
        <f t="shared" si="35"/>
        <v>0.44000000000232831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51537.440000000002</v>
      </c>
      <c r="D1497" s="1">
        <v>0</v>
      </c>
      <c r="E1497" s="1">
        <v>0</v>
      </c>
      <c r="F1497" s="1">
        <v>0</v>
      </c>
      <c r="G1497" s="2">
        <f t="shared" si="34"/>
        <v>927.67391999999995</v>
      </c>
      <c r="H1497" s="2">
        <f t="shared" si="35"/>
        <v>0.44000000000232831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2584008.14</v>
      </c>
      <c r="D1499" s="1">
        <v>0</v>
      </c>
      <c r="E1499" s="1">
        <v>0</v>
      </c>
      <c r="F1499" s="1">
        <v>0</v>
      </c>
      <c r="G1499" s="2">
        <f t="shared" si="34"/>
        <v>51680.162800000006</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1824000.56</v>
      </c>
      <c r="D1501" s="1">
        <v>0</v>
      </c>
      <c r="E1501" s="1">
        <v>0</v>
      </c>
      <c r="F1501" s="1">
        <v>0</v>
      </c>
      <c r="G1501" s="2">
        <f t="shared" si="34"/>
        <v>40128.012320000002</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581936.93999999994</v>
      </c>
      <c r="D1502" s="1">
        <v>0</v>
      </c>
      <c r="E1502" s="1">
        <v>0</v>
      </c>
      <c r="F1502" s="1">
        <v>0</v>
      </c>
      <c r="G1502" s="2">
        <f t="shared" si="34"/>
        <v>13384.549619999998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1079424.56</v>
      </c>
      <c r="D1503" s="1">
        <v>0</v>
      </c>
      <c r="E1503" s="1">
        <v>0</v>
      </c>
      <c r="F1503" s="1">
        <v>0</v>
      </c>
      <c r="G1503" s="2">
        <f t="shared" si="34"/>
        <v>25906.189440000002</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35242.959999999999</v>
      </c>
      <c r="D1504" s="1">
        <v>0</v>
      </c>
      <c r="E1504" s="1">
        <v>0</v>
      </c>
      <c r="F1504" s="1">
        <v>0</v>
      </c>
      <c r="G1504" s="2">
        <f t="shared" si="34"/>
        <v>881.07400000000007</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1350.68</v>
      </c>
      <c r="D1505" s="1">
        <v>0</v>
      </c>
      <c r="E1505" s="1">
        <v>0</v>
      </c>
      <c r="F1505" s="1">
        <v>0</v>
      </c>
      <c r="G1505" s="2">
        <f t="shared" si="34"/>
        <v>35.11768</v>
      </c>
      <c r="H1505" s="2">
        <f t="shared" si="35"/>
        <v>0.31999999999993634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52044.07</v>
      </c>
      <c r="D1507" s="1">
        <v>0</v>
      </c>
      <c r="E1507" s="1">
        <v>0</v>
      </c>
      <c r="F1507" s="1">
        <v>0</v>
      </c>
      <c r="G1507" s="2">
        <f t="shared" si="34"/>
        <v>1457.23396</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4042.37</v>
      </c>
      <c r="D1508" s="1">
        <v>0</v>
      </c>
      <c r="E1508" s="1">
        <v>0</v>
      </c>
      <c r="F1508" s="1">
        <v>0</v>
      </c>
      <c r="G1508" s="2">
        <f t="shared" si="34"/>
        <v>117.22873</v>
      </c>
      <c r="H1508" s="2">
        <f t="shared" si="35"/>
        <v>0.36999999999989086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69958.98</v>
      </c>
      <c r="D1509" s="1">
        <v>0</v>
      </c>
      <c r="E1509" s="1">
        <v>0</v>
      </c>
      <c r="F1509" s="1">
        <v>0</v>
      </c>
      <c r="G1509" s="2">
        <f t="shared" si="34"/>
        <v>2098.7693999999997</v>
      </c>
      <c r="H1509" s="2">
        <f t="shared" si="35"/>
        <v>2.0000000004074536E-2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532862.38</v>
      </c>
      <c r="D1510" s="1">
        <v>0</v>
      </c>
      <c r="E1510" s="1">
        <v>0</v>
      </c>
      <c r="F1510" s="1">
        <v>0</v>
      </c>
      <c r="G1510" s="2">
        <f t="shared" si="34"/>
        <v>16518.733779999999</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227145.2</v>
      </c>
      <c r="D1511" s="1">
        <v>0</v>
      </c>
      <c r="E1511" s="1">
        <v>0</v>
      </c>
      <c r="F1511" s="1">
        <v>0</v>
      </c>
      <c r="G1511" s="2">
        <f t="shared" si="34"/>
        <v>7268.6464000000005</v>
      </c>
      <c r="H1511" s="2">
        <f t="shared" si="35"/>
        <v>0.20000000001164153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227145.2</v>
      </c>
      <c r="D1515" s="1">
        <v>0</v>
      </c>
      <c r="E1515" s="1">
        <v>0</v>
      </c>
      <c r="F1515" s="1">
        <v>0</v>
      </c>
      <c r="G1515" s="2">
        <f t="shared" si="34"/>
        <v>8177.2271999999994</v>
      </c>
      <c r="H1515" s="2">
        <f t="shared" si="35"/>
        <v>0.20000000001164153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1562353.2599999993</v>
      </c>
      <c r="D1517" s="1">
        <v>0</v>
      </c>
      <c r="E1517" s="1">
        <v>0</v>
      </c>
      <c r="F1517" s="1">
        <v>0</v>
      </c>
      <c r="G1517" s="2">
        <f t="shared" si="34"/>
        <v>59369.423879999973</v>
      </c>
      <c r="H1517" s="2">
        <f t="shared" si="35"/>
        <v>0.25999999931082129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205352.89</v>
      </c>
      <c r="D1518" s="1">
        <v>0</v>
      </c>
      <c r="E1518" s="1">
        <v>0</v>
      </c>
      <c r="F1518" s="1">
        <v>0</v>
      </c>
      <c r="G1518" s="2">
        <f t="shared" si="34"/>
        <v>8008.7627100000009</v>
      </c>
      <c r="H1518" s="2">
        <f t="shared" si="35"/>
        <v>0.10999999998603016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74868.42</v>
      </c>
      <c r="D1524" s="1">
        <v>0</v>
      </c>
      <c r="E1524" s="1">
        <v>0</v>
      </c>
      <c r="F1524" s="1">
        <v>0</v>
      </c>
      <c r="G1524" s="2">
        <f t="shared" si="34"/>
        <v>3369.0789</v>
      </c>
      <c r="H1524" s="2">
        <f t="shared" si="35"/>
        <v>0.41999999999825377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46500.28</v>
      </c>
      <c r="D1530" s="1">
        <v>0</v>
      </c>
      <c r="E1530" s="1">
        <v>0</v>
      </c>
      <c r="F1530" s="1">
        <v>0</v>
      </c>
      <c r="G1530" s="2">
        <f t="shared" si="34"/>
        <v>2371.5142799999999</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11844.62</v>
      </c>
      <c r="D1531" s="1">
        <v>0</v>
      </c>
      <c r="E1531" s="1">
        <v>0</v>
      </c>
      <c r="F1531" s="1">
        <v>0</v>
      </c>
      <c r="G1531" s="2">
        <f t="shared" si="34"/>
        <v>615.92024000000004</v>
      </c>
      <c r="H1531" s="2">
        <f t="shared" si="35"/>
        <v>0.37999999999919964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15604.19</v>
      </c>
      <c r="D1532" s="1">
        <v>0</v>
      </c>
      <c r="E1532" s="1">
        <v>0</v>
      </c>
      <c r="F1532" s="1">
        <v>0</v>
      </c>
      <c r="G1532" s="2">
        <f t="shared" si="34"/>
        <v>827.02206999999999</v>
      </c>
      <c r="H1532" s="2">
        <f t="shared" si="35"/>
        <v>0.19000000000050932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3124.71</v>
      </c>
      <c r="D1533" s="1">
        <v>0</v>
      </c>
      <c r="E1533" s="1">
        <v>0</v>
      </c>
      <c r="F1533" s="1">
        <v>0</v>
      </c>
      <c r="G1533" s="2">
        <f t="shared" si="34"/>
        <v>168.73434</v>
      </c>
      <c r="H1533" s="2">
        <f t="shared" si="35"/>
        <v>0.28999999999996362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15926.76</v>
      </c>
      <c r="D1534" s="1">
        <v>0</v>
      </c>
      <c r="E1534" s="1">
        <v>0</v>
      </c>
      <c r="F1534" s="1">
        <v>0</v>
      </c>
      <c r="G1534" s="2">
        <f t="shared" si="34"/>
        <v>875.97180000000003</v>
      </c>
      <c r="H1534" s="2">
        <f t="shared" si="35"/>
        <v>0.23999999999978172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28368.14</v>
      </c>
      <c r="D1555" s="1">
        <v>0</v>
      </c>
      <c r="E1555" s="1">
        <v>0</v>
      </c>
      <c r="F1555" s="1">
        <v>0</v>
      </c>
      <c r="G1555" s="2">
        <f t="shared" si="34"/>
        <v>2155.9786399999998</v>
      </c>
      <c r="H1555" s="2">
        <f t="shared" si="35"/>
        <v>0.13999999999941792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3600</v>
      </c>
      <c r="D1556" s="1">
        <v>0</v>
      </c>
      <c r="E1556" s="1">
        <v>0</v>
      </c>
      <c r="F1556" s="1">
        <v>0</v>
      </c>
      <c r="G1556" s="2">
        <f t="shared" si="34"/>
        <v>277.2</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7142.95</v>
      </c>
      <c r="D1558" s="1">
        <v>0</v>
      </c>
      <c r="E1558" s="1">
        <v>0</v>
      </c>
      <c r="F1558" s="1">
        <v>0</v>
      </c>
      <c r="G1558" s="2">
        <f t="shared" si="34"/>
        <v>564.29304999999999</v>
      </c>
      <c r="H1558" s="2">
        <f t="shared" si="35"/>
        <v>5.0000000000181899E-2</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17625.189999999999</v>
      </c>
      <c r="D1559" s="1">
        <v>0</v>
      </c>
      <c r="E1559" s="1">
        <v>0</v>
      </c>
      <c r="F1559" s="1">
        <v>0</v>
      </c>
      <c r="G1559" s="2">
        <f t="shared" si="34"/>
        <v>1410.0151999999998</v>
      </c>
      <c r="H1559" s="2">
        <f t="shared" si="35"/>
        <v>0.18999999999869033</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130484.47</v>
      </c>
      <c r="D1565" s="1">
        <v>0</v>
      </c>
      <c r="E1565" s="1">
        <v>0</v>
      </c>
      <c r="F1565" s="1">
        <v>0</v>
      </c>
      <c r="G1565" s="2">
        <f t="shared" si="34"/>
        <v>11221.664419999999</v>
      </c>
      <c r="H1565" s="2">
        <f t="shared" si="35"/>
        <v>0.47000000000116415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103999.85</v>
      </c>
      <c r="D1566" s="1">
        <v>0</v>
      </c>
      <c r="E1566" s="1">
        <v>0</v>
      </c>
      <c r="F1566" s="1">
        <v>0</v>
      </c>
      <c r="G1566" s="2">
        <f t="shared" si="34"/>
        <v>9047.9869500000004</v>
      </c>
      <c r="H1566" s="2">
        <f t="shared" si="35"/>
        <v>0.14999999999417923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6475.43</v>
      </c>
      <c r="D1567" s="1">
        <v>0</v>
      </c>
      <c r="E1567" s="1">
        <v>0</v>
      </c>
      <c r="F1567" s="1">
        <v>0</v>
      </c>
      <c r="G1567" s="2">
        <f t="shared" si="34"/>
        <v>569.83784000000003</v>
      </c>
      <c r="H1567" s="2">
        <f t="shared" si="35"/>
        <v>0.43000000000029104</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3162.86</v>
      </c>
      <c r="D1568" s="1">
        <v>0</v>
      </c>
      <c r="E1568" s="1">
        <v>0</v>
      </c>
      <c r="F1568" s="1">
        <v>0</v>
      </c>
      <c r="G1568" s="2">
        <f t="shared" si="34"/>
        <v>281.49453999999997</v>
      </c>
      <c r="H1568" s="2">
        <f t="shared" si="35"/>
        <v>0.13999999999987267</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16846.330000000002</v>
      </c>
      <c r="D1569" s="1">
        <v>0</v>
      </c>
      <c r="E1569" s="1">
        <v>0</v>
      </c>
      <c r="F1569" s="1">
        <v>0</v>
      </c>
      <c r="G1569" s="2">
        <f t="shared" si="34"/>
        <v>1516.1697000000001</v>
      </c>
      <c r="H1569" s="2">
        <f t="shared" si="35"/>
        <v>0.33000000000174623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1357000.3699999999</v>
      </c>
      <c r="D1576" s="1">
        <v>0</v>
      </c>
      <c r="E1576" s="1">
        <v>0</v>
      </c>
      <c r="F1576" s="1">
        <v>0</v>
      </c>
      <c r="G1576" s="2">
        <f t="shared" si="34"/>
        <v>131629.03589</v>
      </c>
      <c r="H1576" s="2">
        <f t="shared" si="35"/>
        <v>0.36999999987892807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94080.93</v>
      </c>
      <c r="D1578" s="1">
        <v>0</v>
      </c>
      <c r="E1578" s="1">
        <v>0</v>
      </c>
      <c r="F1578" s="1">
        <v>0</v>
      </c>
      <c r="G1578" s="2">
        <f t="shared" si="34"/>
        <v>9314.0120699999989</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26928.21</v>
      </c>
      <c r="D1579" s="1">
        <v>0</v>
      </c>
      <c r="E1579" s="1">
        <v>0</v>
      </c>
      <c r="F1579" s="1">
        <v>0</v>
      </c>
      <c r="G1579" s="2">
        <f t="shared" si="34"/>
        <v>2692.8209999999999</v>
      </c>
      <c r="H1579" s="2">
        <f t="shared" si="35"/>
        <v>0.20999999999912689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1235991.23</v>
      </c>
      <c r="D1580" s="13">
        <v>0</v>
      </c>
      <c r="E1580" s="13">
        <v>0</v>
      </c>
      <c r="F1580" s="13">
        <v>0</v>
      </c>
      <c r="G1580" s="14">
        <f t="shared" si="34"/>
        <v>124835.11423000001</v>
      </c>
      <c r="H1580" s="14">
        <f t="shared" si="35"/>
        <v>0.22999999998137355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37172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2718623.7400000007</v>
      </c>
      <c r="I16" s="170">
        <f>'PR-RAS'!E6</f>
        <v>2400260.8199999998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1855830.63</v>
      </c>
      <c r="I17" s="170">
        <f>'PR-RAS'!E151</f>
        <v>1913697.0600000003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775992.91000000061</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9058.640000000596</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10353821.680000002</v>
      </c>
      <c r="I20" s="173">
        <f>BILANCA!E7</f>
        <v>10547483.450000001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2062781.43</v>
      </c>
      <c r="I21" s="175">
        <f>BILANCA!E68</f>
        <v>1861312.9500000002</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1661720.72</v>
      </c>
      <c r="I22" s="175">
        <f>BILANCA!E176</f>
        <v>1562353.26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10754882.390000001</v>
      </c>
      <c r="I23" s="177">
        <f>BILANCA!E237</f>
        <v>10846443.140000001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924451</v>
      </c>
      <c r="I24" s="173">
        <f>'RAS-funkcijski'!E5</f>
        <v>981802.25</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516231</v>
      </c>
      <c r="I25" s="175">
        <f>'RAS-funkcijski'!E35</f>
        <v>575652.44999999995</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114138</v>
      </c>
      <c r="I26" s="175">
        <f>'RAS-funkcijski'!E88</f>
        <v>63038.35</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333984.96000000002</v>
      </c>
      <c r="I27" s="175">
        <f>'RAS-funkcijski'!E114</f>
        <v>297202.01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2418268.96</v>
      </c>
      <c r="I28" s="179">
        <f>'RAS-funkcijski'!E141</f>
        <v>2511830.87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7662.87</v>
      </c>
      <c r="I29" s="173">
        <f>'P-VRIO'!E5</f>
        <v>9401.5400000000009</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7662.87</v>
      </c>
      <c r="I30" s="175">
        <f>'P-VRIO'!E22</f>
        <v>9401.5400000000009</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1647112.15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1562353.2599999993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205352.89</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1357000.3699999999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4" zoomScaleNormal="100" workbookViewId="0">
      <selection activeCell="E294" sqref="E29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2718623.7400000007</v>
      </c>
      <c r="E6" s="51">
        <f>E7+E44+E50+E82+E106+E124+E133+E139</f>
        <v>2400260.8199999998</v>
      </c>
      <c r="F6" s="52">
        <f t="shared" ref="F6:F131" si="0">IF(D6&lt;&gt;0,IF(E6/D6&gt;=100,"&gt;&gt;100",E6/D6*100),"-")</f>
        <v>88.289555655833382</v>
      </c>
    </row>
    <row r="7" spans="1:25" ht="12.75" customHeight="1" x14ac:dyDescent="0.2">
      <c r="A7" s="53">
        <v>61</v>
      </c>
      <c r="B7" s="294" t="s">
        <v>60</v>
      </c>
      <c r="C7" s="50" t="s">
        <v>61</v>
      </c>
      <c r="D7" s="51">
        <f t="shared" ref="D7:E7" si="1">D8+D17+D23+D29+D37+D40</f>
        <v>581289.49</v>
      </c>
      <c r="E7" s="51">
        <f t="shared" si="1"/>
        <v>745800.75</v>
      </c>
      <c r="F7" s="52">
        <f t="shared" si="0"/>
        <v>128.30108970317011</v>
      </c>
    </row>
    <row r="8" spans="1:25" ht="12.75" customHeight="1" x14ac:dyDescent="0.2">
      <c r="A8" s="53">
        <v>611</v>
      </c>
      <c r="B8" s="85" t="s">
        <v>62</v>
      </c>
      <c r="C8" s="50" t="s">
        <v>63</v>
      </c>
      <c r="D8" s="51">
        <f t="shared" ref="D8:E8" si="2">SUM(D9:D14)-D15-D16</f>
        <v>555911.1</v>
      </c>
      <c r="E8" s="51">
        <f t="shared" si="2"/>
        <v>689399.06</v>
      </c>
      <c r="F8" s="52">
        <f t="shared" si="0"/>
        <v>124.01246530245575</v>
      </c>
    </row>
    <row r="9" spans="1:25" ht="12.75" customHeight="1" x14ac:dyDescent="0.2">
      <c r="A9" s="53">
        <v>6111</v>
      </c>
      <c r="B9" s="85" t="s">
        <v>64</v>
      </c>
      <c r="C9" s="50" t="s">
        <v>65</v>
      </c>
      <c r="D9" s="242">
        <v>555911.1</v>
      </c>
      <c r="E9" s="242">
        <v>740936.5</v>
      </c>
      <c r="F9" s="52">
        <f t="shared" si="0"/>
        <v>133.28327137198735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51537.440000000002</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20958.03</v>
      </c>
      <c r="E23" s="51">
        <f t="shared" si="4"/>
        <v>51516.2</v>
      </c>
      <c r="F23" s="52">
        <f t="shared" si="0"/>
        <v>245.8064999429813</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20958.03</v>
      </c>
      <c r="E27" s="242">
        <v>51516.2</v>
      </c>
      <c r="F27" s="52">
        <f t="shared" si="0"/>
        <v>245.8064999429813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4420.3599999999997</v>
      </c>
      <c r="E29" s="51">
        <f t="shared" si="5"/>
        <v>4885.49</v>
      </c>
      <c r="F29" s="52">
        <f t="shared" si="0"/>
        <v>110.52244613560886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4220.03</v>
      </c>
      <c r="E31" s="242">
        <v>4721.95</v>
      </c>
      <c r="F31" s="52">
        <f t="shared" si="0"/>
        <v>111.89375430980348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200.33</v>
      </c>
      <c r="E33" s="242">
        <v>163.54</v>
      </c>
      <c r="F33" s="52">
        <f t="shared" si="0"/>
        <v>81.635301752109015</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1702910.87</v>
      </c>
      <c r="E50" s="51">
        <f>E51+E54+E59+E62+E65+E68+E71+E74+E77</f>
        <v>1289460.82</v>
      </c>
      <c r="F50" s="52">
        <f t="shared" si="0"/>
        <v>75.720981216122013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1329083.42</v>
      </c>
      <c r="E59" s="51">
        <f t="shared" si="12"/>
        <v>1058891.81</v>
      </c>
      <c r="F59" s="52">
        <f t="shared" si="0"/>
        <v>79.67083134631234</v>
      </c>
    </row>
    <row r="60" spans="1:6" ht="12" x14ac:dyDescent="0.2">
      <c r="A60" s="53">
        <v>6331</v>
      </c>
      <c r="B60" s="86" t="s">
        <v>166</v>
      </c>
      <c r="C60" s="50" t="s">
        <v>167</v>
      </c>
      <c r="D60" s="242">
        <v>882483.4</v>
      </c>
      <c r="E60" s="242">
        <v>963670.15</v>
      </c>
      <c r="F60" s="52">
        <f t="shared" si="0"/>
        <v>109.19980477819753</v>
      </c>
    </row>
    <row r="61" spans="1:6" ht="12" x14ac:dyDescent="0.2">
      <c r="A61" s="53">
        <v>6332</v>
      </c>
      <c r="B61" s="86" t="s">
        <v>168</v>
      </c>
      <c r="C61" s="50" t="s">
        <v>169</v>
      </c>
      <c r="D61" s="242">
        <v>446600.02</v>
      </c>
      <c r="E61" s="242">
        <v>95221.66</v>
      </c>
      <c r="F61" s="52">
        <f t="shared" si="0"/>
        <v>21.321463442836389</v>
      </c>
    </row>
    <row r="62" spans="1:6" ht="12.75" customHeight="1" x14ac:dyDescent="0.2">
      <c r="A62" s="53">
        <v>634</v>
      </c>
      <c r="B62" s="85" t="s">
        <v>170</v>
      </c>
      <c r="C62" s="50" t="s">
        <v>171</v>
      </c>
      <c r="D62" s="51">
        <f t="shared" ref="D62:E62" si="13">SUM(D63:D64)</f>
        <v>8965.82</v>
      </c>
      <c r="E62" s="51">
        <f t="shared" si="13"/>
        <v>19307.88</v>
      </c>
      <c r="F62" s="52">
        <f t="shared" si="0"/>
        <v>215.3498508781127</v>
      </c>
    </row>
    <row r="63" spans="1:6" ht="12.75" customHeight="1" x14ac:dyDescent="0.2">
      <c r="A63" s="53">
        <v>6341</v>
      </c>
      <c r="B63" s="85" t="s">
        <v>172</v>
      </c>
      <c r="C63" s="50" t="s">
        <v>173</v>
      </c>
      <c r="D63" s="242">
        <v>8965.82</v>
      </c>
      <c r="E63" s="242">
        <v>19307.88</v>
      </c>
      <c r="F63" s="52">
        <f t="shared" si="0"/>
        <v>215.3498508781127</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29961.599999999999</v>
      </c>
      <c r="F68" s="52" t="str">
        <f t="shared" si="0"/>
        <v>-</v>
      </c>
    </row>
    <row r="69" spans="1:6" ht="12.75" customHeight="1" x14ac:dyDescent="0.2">
      <c r="A69" s="53" t="s">
        <v>184</v>
      </c>
      <c r="B69" s="85" t="s">
        <v>185</v>
      </c>
      <c r="C69" s="50" t="s">
        <v>184</v>
      </c>
      <c r="D69" s="242">
        <v>0</v>
      </c>
      <c r="E69" s="242">
        <v>29961.599999999999</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364861.63</v>
      </c>
      <c r="E74" s="51">
        <f t="shared" si="17"/>
        <v>181299.53</v>
      </c>
      <c r="F74" s="52">
        <f t="shared" si="0"/>
        <v>49.689941362154194</v>
      </c>
    </row>
    <row r="75" spans="1:6" ht="12.75" customHeight="1" x14ac:dyDescent="0.2">
      <c r="A75" s="53" t="s">
        <v>196</v>
      </c>
      <c r="B75" s="85" t="s">
        <v>197</v>
      </c>
      <c r="C75" s="50" t="s">
        <v>196</v>
      </c>
      <c r="D75" s="242">
        <v>364861.63</v>
      </c>
      <c r="E75" s="242">
        <v>181299.53</v>
      </c>
      <c r="F75" s="52">
        <f t="shared" si="0"/>
        <v>49.689941362154194</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59952.289999999994</v>
      </c>
      <c r="E82" s="51">
        <f t="shared" si="19"/>
        <v>41169.270000000004</v>
      </c>
      <c r="F82" s="52">
        <f t="shared" si="0"/>
        <v>68.670054138048783</v>
      </c>
    </row>
    <row r="83" spans="1:6" ht="12.75" customHeight="1" x14ac:dyDescent="0.2">
      <c r="A83" s="53">
        <v>641</v>
      </c>
      <c r="B83" s="85" t="s">
        <v>212</v>
      </c>
      <c r="C83" s="50" t="s">
        <v>213</v>
      </c>
      <c r="D83" s="51">
        <f t="shared" ref="D83:E83" si="20">SUM(D84:D90)</f>
        <v>98.28</v>
      </c>
      <c r="E83" s="51">
        <f t="shared" si="20"/>
        <v>133.82</v>
      </c>
      <c r="F83" s="52">
        <f t="shared" si="0"/>
        <v>136.16198616198616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12.59</v>
      </c>
      <c r="E85" s="242">
        <v>3.15</v>
      </c>
      <c r="F85" s="52">
        <f t="shared" si="0"/>
        <v>25.019857029388405</v>
      </c>
    </row>
    <row r="86" spans="1:6" ht="12.75" customHeight="1" x14ac:dyDescent="0.2">
      <c r="A86" s="53">
        <v>6414</v>
      </c>
      <c r="B86" s="85" t="s">
        <v>218</v>
      </c>
      <c r="C86" s="50" t="s">
        <v>219</v>
      </c>
      <c r="D86" s="242">
        <v>85.69</v>
      </c>
      <c r="E86" s="242">
        <v>130.66999999999999</v>
      </c>
      <c r="F86" s="52">
        <f t="shared" si="0"/>
        <v>152.49153926945965</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59854.009999999995</v>
      </c>
      <c r="E91" s="51">
        <f t="shared" si="21"/>
        <v>41035.450000000004</v>
      </c>
      <c r="F91" s="52">
        <f t="shared" si="0"/>
        <v>68.559232706380087</v>
      </c>
    </row>
    <row r="92" spans="1:6" ht="12.75" customHeight="1" x14ac:dyDescent="0.2">
      <c r="A92" s="53">
        <v>6421</v>
      </c>
      <c r="B92" s="85" t="s">
        <v>230</v>
      </c>
      <c r="C92" s="50" t="s">
        <v>231</v>
      </c>
      <c r="D92" s="242">
        <v>1156.19</v>
      </c>
      <c r="E92" s="242">
        <v>1071.8</v>
      </c>
      <c r="F92" s="52">
        <f t="shared" si="0"/>
        <v>92.701026647869284</v>
      </c>
    </row>
    <row r="93" spans="1:6" ht="12.75" customHeight="1" x14ac:dyDescent="0.2">
      <c r="A93" s="53">
        <v>6422</v>
      </c>
      <c r="B93" s="85" t="s">
        <v>232</v>
      </c>
      <c r="C93" s="50" t="s">
        <v>233</v>
      </c>
      <c r="D93" s="242">
        <v>45828.13</v>
      </c>
      <c r="E93" s="242">
        <v>36763.440000000002</v>
      </c>
      <c r="F93" s="52">
        <f t="shared" si="0"/>
        <v>80.22024900426878</v>
      </c>
    </row>
    <row r="94" spans="1:6" ht="12.75" customHeight="1" x14ac:dyDescent="0.2">
      <c r="A94" s="53">
        <v>6423</v>
      </c>
      <c r="B94" s="85" t="s">
        <v>234</v>
      </c>
      <c r="C94" s="50" t="s">
        <v>235</v>
      </c>
      <c r="D94" s="242">
        <v>7836.31</v>
      </c>
      <c r="E94" s="242">
        <v>0</v>
      </c>
      <c r="F94" s="52">
        <f t="shared" si="0"/>
        <v>0</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5033.38</v>
      </c>
      <c r="E97" s="242">
        <v>3200.21</v>
      </c>
      <c r="F97" s="52">
        <f t="shared" si="0"/>
        <v>63.579741644779453</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368811.62</v>
      </c>
      <c r="E106" s="51">
        <f t="shared" si="23"/>
        <v>317339.89</v>
      </c>
      <c r="F106" s="52">
        <f t="shared" si="0"/>
        <v>86.043896881557046</v>
      </c>
    </row>
    <row r="107" spans="1:6" ht="12.75" customHeight="1" x14ac:dyDescent="0.2">
      <c r="A107" s="53">
        <v>651</v>
      </c>
      <c r="B107" s="85" t="s">
        <v>260</v>
      </c>
      <c r="C107" s="50" t="s">
        <v>261</v>
      </c>
      <c r="D107" s="51">
        <f t="shared" ref="D107:E107" si="24">SUM(D108:D111)</f>
        <v>2.04</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2.04</v>
      </c>
      <c r="E110" s="242">
        <v>0</v>
      </c>
      <c r="F110" s="52">
        <f t="shared" si="0"/>
        <v>0</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228805.44</v>
      </c>
      <c r="E112" s="51">
        <f t="shared" si="25"/>
        <v>144254.26999999999</v>
      </c>
      <c r="F112" s="52">
        <f t="shared" si="0"/>
        <v>63.046695917719433</v>
      </c>
    </row>
    <row r="113" spans="1:6" ht="12.75" customHeight="1" x14ac:dyDescent="0.2">
      <c r="A113" s="53">
        <v>6521</v>
      </c>
      <c r="B113" s="85" t="s">
        <v>272</v>
      </c>
      <c r="C113" s="50" t="s">
        <v>273</v>
      </c>
      <c r="D113" s="242">
        <v>107.45</v>
      </c>
      <c r="E113" s="242">
        <v>173.23</v>
      </c>
      <c r="F113" s="52">
        <f t="shared" si="0"/>
        <v>161.21917170777104</v>
      </c>
    </row>
    <row r="114" spans="1:6" ht="12.75" customHeight="1" x14ac:dyDescent="0.2">
      <c r="A114" s="53">
        <v>6522</v>
      </c>
      <c r="B114" s="85" t="s">
        <v>274</v>
      </c>
      <c r="C114" s="50" t="s">
        <v>275</v>
      </c>
      <c r="D114" s="242">
        <v>322.54000000000002</v>
      </c>
      <c r="E114" s="242">
        <v>404.82</v>
      </c>
      <c r="F114" s="52">
        <f t="shared" si="0"/>
        <v>125.51001426179698</v>
      </c>
    </row>
    <row r="115" spans="1:6" ht="12.75" customHeight="1" x14ac:dyDescent="0.2">
      <c r="A115" s="53">
        <v>6524</v>
      </c>
      <c r="B115" s="85" t="s">
        <v>276</v>
      </c>
      <c r="C115" s="50" t="s">
        <v>277</v>
      </c>
      <c r="D115" s="242">
        <v>7515.31</v>
      </c>
      <c r="E115" s="242">
        <v>1893.72</v>
      </c>
      <c r="F115" s="52">
        <f t="shared" si="0"/>
        <v>25.198162151661073</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220860.14</v>
      </c>
      <c r="E117" s="242">
        <v>141782.5</v>
      </c>
      <c r="F117" s="52">
        <f t="shared" si="0"/>
        <v>64.195603606879885</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140004.14000000001</v>
      </c>
      <c r="E120" s="51">
        <f t="shared" si="26"/>
        <v>173085.62</v>
      </c>
      <c r="F120" s="52">
        <f t="shared" si="0"/>
        <v>123.62892983021787</v>
      </c>
    </row>
    <row r="121" spans="1:6" ht="12.75" customHeight="1" x14ac:dyDescent="0.2">
      <c r="A121" s="53">
        <v>6531</v>
      </c>
      <c r="B121" s="85" t="s">
        <v>288</v>
      </c>
      <c r="C121" s="50" t="s">
        <v>289</v>
      </c>
      <c r="D121" s="242">
        <v>856.91</v>
      </c>
      <c r="E121" s="242">
        <v>14221.89</v>
      </c>
      <c r="F121" s="52">
        <f t="shared" si="0"/>
        <v>1659.671377390858</v>
      </c>
    </row>
    <row r="122" spans="1:6" ht="12.75" customHeight="1" x14ac:dyDescent="0.2">
      <c r="A122" s="53">
        <v>6532</v>
      </c>
      <c r="B122" s="85" t="s">
        <v>290</v>
      </c>
      <c r="C122" s="50" t="s">
        <v>291</v>
      </c>
      <c r="D122" s="242">
        <v>139147.23000000001</v>
      </c>
      <c r="E122" s="242">
        <v>158863.73000000001</v>
      </c>
      <c r="F122" s="52">
        <f t="shared" si="0"/>
        <v>114.16952389206743</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5659.4699999999993</v>
      </c>
      <c r="E124" s="51">
        <f t="shared" si="27"/>
        <v>6490.09</v>
      </c>
      <c r="F124" s="52">
        <f t="shared" si="0"/>
        <v>114.67663933195161</v>
      </c>
    </row>
    <row r="125" spans="1:6" ht="12.75" customHeight="1" x14ac:dyDescent="0.2">
      <c r="A125" s="53">
        <v>661</v>
      </c>
      <c r="B125" s="86" t="s">
        <v>296</v>
      </c>
      <c r="C125" s="50" t="s">
        <v>297</v>
      </c>
      <c r="D125" s="51">
        <f t="shared" ref="D125:E125" si="28">SUM(D126:D127)</f>
        <v>5629.28</v>
      </c>
      <c r="E125" s="51">
        <f t="shared" si="28"/>
        <v>6490.09</v>
      </c>
      <c r="F125" s="52">
        <f t="shared" si="0"/>
        <v>115.29165363954183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5629.28</v>
      </c>
      <c r="E127" s="242">
        <v>6490.09</v>
      </c>
      <c r="F127" s="52">
        <f t="shared" si="0"/>
        <v>115.29165363954183</v>
      </c>
    </row>
    <row r="128" spans="1:6" ht="22.8" x14ac:dyDescent="0.2">
      <c r="A128" s="53">
        <v>663</v>
      </c>
      <c r="B128" s="231" t="s">
        <v>302</v>
      </c>
      <c r="C128" s="50" t="s">
        <v>303</v>
      </c>
      <c r="D128" s="51">
        <f t="shared" ref="D128:E128" si="29">SUM(D129:D132)</f>
        <v>30.19</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30.19</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1855830.63</v>
      </c>
      <c r="E151" s="51">
        <f t="shared" si="35"/>
        <v>1913697.0600000003</v>
      </c>
      <c r="F151" s="52">
        <f t="shared" si="31"/>
        <v>103.1180878828366</v>
      </c>
    </row>
    <row r="152" spans="1:6" ht="12.75" customHeight="1" x14ac:dyDescent="0.2">
      <c r="A152" s="53">
        <v>31</v>
      </c>
      <c r="B152" s="85" t="s">
        <v>349</v>
      </c>
      <c r="C152" s="50" t="s">
        <v>350</v>
      </c>
      <c r="D152" s="51">
        <f t="shared" ref="D152:E152" si="36">D153+D158+D159</f>
        <v>565189.07999999996</v>
      </c>
      <c r="E152" s="51">
        <f t="shared" si="36"/>
        <v>586042.38</v>
      </c>
      <c r="F152" s="52">
        <f t="shared" si="31"/>
        <v>103.68961480996768</v>
      </c>
    </row>
    <row r="153" spans="1:6" ht="12.75" customHeight="1" x14ac:dyDescent="0.2">
      <c r="A153" s="53">
        <v>311</v>
      </c>
      <c r="B153" s="85" t="s">
        <v>351</v>
      </c>
      <c r="C153" s="50" t="s">
        <v>352</v>
      </c>
      <c r="D153" s="51">
        <f t="shared" ref="D153:E153" si="37">SUM(D154:D157)</f>
        <v>466634.72</v>
      </c>
      <c r="E153" s="51">
        <f t="shared" si="37"/>
        <v>477503.93</v>
      </c>
      <c r="F153" s="52">
        <f t="shared" si="31"/>
        <v>102.32927588414339</v>
      </c>
    </row>
    <row r="154" spans="1:6" ht="12.75" customHeight="1" x14ac:dyDescent="0.2">
      <c r="A154" s="53">
        <v>3111</v>
      </c>
      <c r="B154" s="85" t="s">
        <v>353</v>
      </c>
      <c r="C154" s="50" t="s">
        <v>354</v>
      </c>
      <c r="D154" s="242">
        <v>466634.72</v>
      </c>
      <c r="E154" s="242">
        <v>477503.93</v>
      </c>
      <c r="F154" s="52">
        <f t="shared" si="31"/>
        <v>102.32927588414339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21513</v>
      </c>
      <c r="E158" s="242">
        <v>29764.55</v>
      </c>
      <c r="F158" s="52">
        <f t="shared" si="31"/>
        <v>138.35611025891322</v>
      </c>
    </row>
    <row r="159" spans="1:6" ht="12.75" customHeight="1" x14ac:dyDescent="0.2">
      <c r="A159" s="53">
        <v>313</v>
      </c>
      <c r="B159" s="85" t="s">
        <v>363</v>
      </c>
      <c r="C159" s="50" t="s">
        <v>364</v>
      </c>
      <c r="D159" s="51">
        <f t="shared" ref="D159:E159" si="38">SUM(D160:D162)</f>
        <v>77041.36</v>
      </c>
      <c r="E159" s="51">
        <f t="shared" si="38"/>
        <v>78773.899999999994</v>
      </c>
      <c r="F159" s="52">
        <f t="shared" si="31"/>
        <v>102.24884399756182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77041.36</v>
      </c>
      <c r="E161" s="242">
        <v>78773.899999999994</v>
      </c>
      <c r="F161" s="52">
        <f t="shared" si="31"/>
        <v>102.24884399756182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897792.48</v>
      </c>
      <c r="E163" s="51">
        <f t="shared" si="39"/>
        <v>1084117.74</v>
      </c>
      <c r="F163" s="52">
        <f t="shared" si="31"/>
        <v>120.7537113699148</v>
      </c>
    </row>
    <row r="164" spans="1:6" ht="12.75" customHeight="1" x14ac:dyDescent="0.2">
      <c r="A164" s="53">
        <v>321</v>
      </c>
      <c r="B164" s="85" t="s">
        <v>372</v>
      </c>
      <c r="C164" s="50" t="s">
        <v>373</v>
      </c>
      <c r="D164" s="51">
        <f t="shared" ref="D164:E164" si="40">SUM(D165:D168)</f>
        <v>26204.07</v>
      </c>
      <c r="E164" s="51">
        <f t="shared" si="40"/>
        <v>24909.94</v>
      </c>
      <c r="F164" s="52">
        <f t="shared" si="31"/>
        <v>95.061339707915593</v>
      </c>
    </row>
    <row r="165" spans="1:6" ht="12.75" customHeight="1" x14ac:dyDescent="0.2">
      <c r="A165" s="53">
        <v>3211</v>
      </c>
      <c r="B165" s="85" t="s">
        <v>374</v>
      </c>
      <c r="C165" s="50" t="s">
        <v>375</v>
      </c>
      <c r="D165" s="242">
        <v>2285.2199999999998</v>
      </c>
      <c r="E165" s="242">
        <v>2721.71</v>
      </c>
      <c r="F165" s="52">
        <f t="shared" si="31"/>
        <v>119.10056799782953</v>
      </c>
    </row>
    <row r="166" spans="1:6" ht="12.75" customHeight="1" x14ac:dyDescent="0.2">
      <c r="A166" s="53">
        <v>3212</v>
      </c>
      <c r="B166" s="85" t="s">
        <v>376</v>
      </c>
      <c r="C166" s="50" t="s">
        <v>377</v>
      </c>
      <c r="D166" s="242">
        <v>19278.5</v>
      </c>
      <c r="E166" s="242">
        <v>19845.669999999998</v>
      </c>
      <c r="F166" s="52">
        <f t="shared" si="31"/>
        <v>102.94198200067433</v>
      </c>
    </row>
    <row r="167" spans="1:6" ht="12.75" customHeight="1" x14ac:dyDescent="0.2">
      <c r="A167" s="53">
        <v>3213</v>
      </c>
      <c r="B167" s="85" t="s">
        <v>378</v>
      </c>
      <c r="C167" s="50" t="s">
        <v>379</v>
      </c>
      <c r="D167" s="242">
        <v>4537.62</v>
      </c>
      <c r="E167" s="242">
        <v>2342.56</v>
      </c>
      <c r="F167" s="52">
        <f t="shared" si="31"/>
        <v>51.625301369440365</v>
      </c>
    </row>
    <row r="168" spans="1:6" ht="12.75" customHeight="1" x14ac:dyDescent="0.2">
      <c r="A168" s="53">
        <v>3214</v>
      </c>
      <c r="B168" s="85" t="s">
        <v>380</v>
      </c>
      <c r="C168" s="50" t="s">
        <v>381</v>
      </c>
      <c r="D168" s="242">
        <v>102.73</v>
      </c>
      <c r="E168" s="242">
        <v>0</v>
      </c>
      <c r="F168" s="52">
        <f t="shared" si="31"/>
        <v>0</v>
      </c>
    </row>
    <row r="169" spans="1:6" ht="12.75" customHeight="1" x14ac:dyDescent="0.2">
      <c r="A169" s="53">
        <v>322</v>
      </c>
      <c r="B169" s="85" t="s">
        <v>382</v>
      </c>
      <c r="C169" s="50" t="s">
        <v>383</v>
      </c>
      <c r="D169" s="51">
        <f t="shared" ref="D169:E169" si="41">SUM(D170:D176)</f>
        <v>202228.56</v>
      </c>
      <c r="E169" s="51">
        <f t="shared" si="41"/>
        <v>163707.79000000004</v>
      </c>
      <c r="F169" s="52">
        <f t="shared" si="31"/>
        <v>80.951864563541392</v>
      </c>
    </row>
    <row r="170" spans="1:6" ht="12.75" customHeight="1" x14ac:dyDescent="0.2">
      <c r="A170" s="53">
        <v>3221</v>
      </c>
      <c r="B170" s="85" t="s">
        <v>384</v>
      </c>
      <c r="C170" s="50" t="s">
        <v>385</v>
      </c>
      <c r="D170" s="242">
        <v>23445.64</v>
      </c>
      <c r="E170" s="242">
        <v>29382.43</v>
      </c>
      <c r="F170" s="52">
        <f t="shared" si="31"/>
        <v>125.32150967088126</v>
      </c>
    </row>
    <row r="171" spans="1:6" ht="12.75" customHeight="1" x14ac:dyDescent="0.2">
      <c r="A171" s="53">
        <v>3222</v>
      </c>
      <c r="B171" s="85" t="s">
        <v>386</v>
      </c>
      <c r="C171" s="50" t="s">
        <v>387</v>
      </c>
      <c r="D171" s="242">
        <v>41536.620000000003</v>
      </c>
      <c r="E171" s="242">
        <v>29397.09</v>
      </c>
      <c r="F171" s="52">
        <f t="shared" si="31"/>
        <v>70.773909865559588</v>
      </c>
    </row>
    <row r="172" spans="1:6" ht="12.75" customHeight="1" x14ac:dyDescent="0.2">
      <c r="A172" s="53">
        <v>3223</v>
      </c>
      <c r="B172" s="85" t="s">
        <v>388</v>
      </c>
      <c r="C172" s="50" t="s">
        <v>389</v>
      </c>
      <c r="D172" s="242">
        <v>111793.75</v>
      </c>
      <c r="E172" s="242">
        <v>97157.75</v>
      </c>
      <c r="F172" s="52">
        <f t="shared" si="31"/>
        <v>86.908033767540672</v>
      </c>
    </row>
    <row r="173" spans="1:6" ht="12.75" customHeight="1" x14ac:dyDescent="0.2">
      <c r="A173" s="53">
        <v>3224</v>
      </c>
      <c r="B173" s="85" t="s">
        <v>390</v>
      </c>
      <c r="C173" s="50" t="s">
        <v>391</v>
      </c>
      <c r="D173" s="242">
        <v>1222.24</v>
      </c>
      <c r="E173" s="242">
        <v>1222.73</v>
      </c>
      <c r="F173" s="52">
        <f t="shared" si="31"/>
        <v>100.04009032595889</v>
      </c>
    </row>
    <row r="174" spans="1:6" ht="12.75" customHeight="1" x14ac:dyDescent="0.2">
      <c r="A174" s="53">
        <v>3225</v>
      </c>
      <c r="B174" s="85" t="s">
        <v>392</v>
      </c>
      <c r="C174" s="50" t="s">
        <v>393</v>
      </c>
      <c r="D174" s="242">
        <v>21411.119999999999</v>
      </c>
      <c r="E174" s="242">
        <v>4269.1400000000003</v>
      </c>
      <c r="F174" s="52">
        <f t="shared" si="31"/>
        <v>19.938891566625195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2819.19</v>
      </c>
      <c r="E176" s="242">
        <v>2278.65</v>
      </c>
      <c r="F176" s="52">
        <f t="shared" si="31"/>
        <v>80.82640758515744</v>
      </c>
    </row>
    <row r="177" spans="1:6" ht="12.75" customHeight="1" x14ac:dyDescent="0.2">
      <c r="A177" s="53">
        <v>323</v>
      </c>
      <c r="B177" s="85" t="s">
        <v>398</v>
      </c>
      <c r="C177" s="50" t="s">
        <v>399</v>
      </c>
      <c r="D177" s="51">
        <f t="shared" ref="D177:E177" si="42">SUM(D178:D186)</f>
        <v>550498.38</v>
      </c>
      <c r="E177" s="51">
        <f t="shared" si="42"/>
        <v>724267.72</v>
      </c>
      <c r="F177" s="52">
        <f t="shared" si="31"/>
        <v>131.56582222821436</v>
      </c>
    </row>
    <row r="178" spans="1:6" ht="12.75" customHeight="1" x14ac:dyDescent="0.2">
      <c r="A178" s="53">
        <v>3231</v>
      </c>
      <c r="B178" s="85" t="s">
        <v>400</v>
      </c>
      <c r="C178" s="50" t="s">
        <v>401</v>
      </c>
      <c r="D178" s="242">
        <v>17111.650000000001</v>
      </c>
      <c r="E178" s="242">
        <v>19108.88</v>
      </c>
      <c r="F178" s="52">
        <f t="shared" si="31"/>
        <v>111.67175579210655</v>
      </c>
    </row>
    <row r="179" spans="1:6" ht="12.75" customHeight="1" x14ac:dyDescent="0.2">
      <c r="A179" s="53">
        <v>3232</v>
      </c>
      <c r="B179" s="85" t="s">
        <v>402</v>
      </c>
      <c r="C179" s="50" t="s">
        <v>403</v>
      </c>
      <c r="D179" s="242">
        <v>333786.2</v>
      </c>
      <c r="E179" s="242">
        <v>474269.68</v>
      </c>
      <c r="F179" s="52">
        <f t="shared" si="31"/>
        <v>142.08786342874572</v>
      </c>
    </row>
    <row r="180" spans="1:6" ht="12.75" customHeight="1" x14ac:dyDescent="0.2">
      <c r="A180" s="53">
        <v>3233</v>
      </c>
      <c r="B180" s="85" t="s">
        <v>404</v>
      </c>
      <c r="C180" s="50" t="s">
        <v>405</v>
      </c>
      <c r="D180" s="242">
        <v>38555.69</v>
      </c>
      <c r="E180" s="242">
        <v>38538.639999999999</v>
      </c>
      <c r="F180" s="52">
        <f t="shared" si="31"/>
        <v>99.95577825218534</v>
      </c>
    </row>
    <row r="181" spans="1:6" ht="12.75" customHeight="1" x14ac:dyDescent="0.2">
      <c r="A181" s="53">
        <v>3234</v>
      </c>
      <c r="B181" s="85" t="s">
        <v>406</v>
      </c>
      <c r="C181" s="50" t="s">
        <v>407</v>
      </c>
      <c r="D181" s="242">
        <v>28928.59</v>
      </c>
      <c r="E181" s="242">
        <v>33613.379999999997</v>
      </c>
      <c r="F181" s="52">
        <f t="shared" si="31"/>
        <v>116.19432540611207</v>
      </c>
    </row>
    <row r="182" spans="1:6" ht="12.75" customHeight="1" x14ac:dyDescent="0.2">
      <c r="A182" s="53">
        <v>3235</v>
      </c>
      <c r="B182" s="85" t="s">
        <v>408</v>
      </c>
      <c r="C182" s="50" t="s">
        <v>409</v>
      </c>
      <c r="D182" s="242">
        <v>0</v>
      </c>
      <c r="E182" s="242">
        <v>55</v>
      </c>
      <c r="F182" s="52" t="str">
        <f t="shared" si="31"/>
        <v>-</v>
      </c>
    </row>
    <row r="183" spans="1:6" ht="12.75" customHeight="1" x14ac:dyDescent="0.2">
      <c r="A183" s="53">
        <v>3236</v>
      </c>
      <c r="B183" s="85" t="s">
        <v>410</v>
      </c>
      <c r="C183" s="50" t="s">
        <v>411</v>
      </c>
      <c r="D183" s="242">
        <v>1592.92</v>
      </c>
      <c r="E183" s="242">
        <v>1566.84</v>
      </c>
      <c r="F183" s="52">
        <f t="shared" si="31"/>
        <v>98.362755191723366</v>
      </c>
    </row>
    <row r="184" spans="1:6" ht="12.75" customHeight="1" x14ac:dyDescent="0.2">
      <c r="A184" s="53">
        <v>3237</v>
      </c>
      <c r="B184" s="85" t="s">
        <v>412</v>
      </c>
      <c r="C184" s="50" t="s">
        <v>413</v>
      </c>
      <c r="D184" s="242">
        <v>74646.97</v>
      </c>
      <c r="E184" s="242">
        <v>48491.9</v>
      </c>
      <c r="F184" s="52">
        <f t="shared" si="31"/>
        <v>64.961645462635659</v>
      </c>
    </row>
    <row r="185" spans="1:6" ht="12.75" customHeight="1" x14ac:dyDescent="0.2">
      <c r="A185" s="53">
        <v>3238</v>
      </c>
      <c r="B185" s="85" t="s">
        <v>414</v>
      </c>
      <c r="C185" s="50" t="s">
        <v>415</v>
      </c>
      <c r="D185" s="242">
        <v>23592.61</v>
      </c>
      <c r="E185" s="242">
        <v>26789.24</v>
      </c>
      <c r="F185" s="52">
        <f t="shared" si="31"/>
        <v>113.54928513632024</v>
      </c>
    </row>
    <row r="186" spans="1:6" ht="12.75" customHeight="1" x14ac:dyDescent="0.2">
      <c r="A186" s="53">
        <v>3239</v>
      </c>
      <c r="B186" s="85" t="s">
        <v>416</v>
      </c>
      <c r="C186" s="50" t="s">
        <v>417</v>
      </c>
      <c r="D186" s="242">
        <v>32283.75</v>
      </c>
      <c r="E186" s="242">
        <v>81834.16</v>
      </c>
      <c r="F186" s="52">
        <f t="shared" si="31"/>
        <v>253.48405931776824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118861.46999999999</v>
      </c>
      <c r="E188" s="51">
        <f t="shared" si="43"/>
        <v>171232.28999999998</v>
      </c>
      <c r="F188" s="52">
        <f t="shared" si="31"/>
        <v>144.06038390741759</v>
      </c>
    </row>
    <row r="189" spans="1:6" ht="12.75" customHeight="1" x14ac:dyDescent="0.2">
      <c r="A189" s="53">
        <v>3291</v>
      </c>
      <c r="B189" s="232" t="s">
        <v>422</v>
      </c>
      <c r="C189" s="50" t="s">
        <v>423</v>
      </c>
      <c r="D189" s="242">
        <v>25584.7</v>
      </c>
      <c r="E189" s="242">
        <v>25051.42</v>
      </c>
      <c r="F189" s="52">
        <f t="shared" si="31"/>
        <v>97.915629262801588</v>
      </c>
    </row>
    <row r="190" spans="1:6" ht="12.75" customHeight="1" x14ac:dyDescent="0.2">
      <c r="A190" s="53">
        <v>3292</v>
      </c>
      <c r="B190" s="85" t="s">
        <v>424</v>
      </c>
      <c r="C190" s="50" t="s">
        <v>425</v>
      </c>
      <c r="D190" s="242">
        <v>12302.47</v>
      </c>
      <c r="E190" s="242">
        <v>12821.51</v>
      </c>
      <c r="F190" s="52">
        <f t="shared" si="31"/>
        <v>104.21899017026664</v>
      </c>
    </row>
    <row r="191" spans="1:6" ht="12.75" customHeight="1" x14ac:dyDescent="0.2">
      <c r="A191" s="53">
        <v>3293</v>
      </c>
      <c r="B191" s="85" t="s">
        <v>426</v>
      </c>
      <c r="C191" s="50" t="s">
        <v>427</v>
      </c>
      <c r="D191" s="242">
        <v>30535.279999999999</v>
      </c>
      <c r="E191" s="242">
        <v>41635.53</v>
      </c>
      <c r="F191" s="52">
        <f t="shared" si="31"/>
        <v>136.35221291568311</v>
      </c>
    </row>
    <row r="192" spans="1:6" ht="12.75" customHeight="1" x14ac:dyDescent="0.2">
      <c r="A192" s="53">
        <v>3294</v>
      </c>
      <c r="B192" s="85" t="s">
        <v>428</v>
      </c>
      <c r="C192" s="50" t="s">
        <v>429</v>
      </c>
      <c r="D192" s="242">
        <v>3981.68</v>
      </c>
      <c r="E192" s="242">
        <v>5574.37</v>
      </c>
      <c r="F192" s="52">
        <f t="shared" si="31"/>
        <v>140.00045207048282</v>
      </c>
    </row>
    <row r="193" spans="1:6" ht="12.75" customHeight="1" x14ac:dyDescent="0.2">
      <c r="A193" s="53">
        <v>3295</v>
      </c>
      <c r="B193" s="85" t="s">
        <v>430</v>
      </c>
      <c r="C193" s="50" t="s">
        <v>431</v>
      </c>
      <c r="D193" s="242">
        <v>3052.93</v>
      </c>
      <c r="E193" s="242">
        <v>3488.56</v>
      </c>
      <c r="F193" s="52">
        <f t="shared" si="31"/>
        <v>114.26924298952154</v>
      </c>
    </row>
    <row r="194" spans="1:6" ht="12.75" customHeight="1" x14ac:dyDescent="0.2">
      <c r="A194" s="53" t="s">
        <v>432</v>
      </c>
      <c r="B194" s="85" t="s">
        <v>433</v>
      </c>
      <c r="C194" s="50" t="s">
        <v>432</v>
      </c>
      <c r="D194" s="242">
        <v>205.72</v>
      </c>
      <c r="E194" s="242">
        <v>0</v>
      </c>
      <c r="F194" s="52">
        <f t="shared" si="31"/>
        <v>0</v>
      </c>
    </row>
    <row r="195" spans="1:6" ht="12.75" customHeight="1" x14ac:dyDescent="0.2">
      <c r="A195" s="53">
        <v>3299</v>
      </c>
      <c r="B195" s="85" t="s">
        <v>434</v>
      </c>
      <c r="C195" s="50" t="s">
        <v>435</v>
      </c>
      <c r="D195" s="242">
        <v>43198.69</v>
      </c>
      <c r="E195" s="242">
        <v>82660.899999999994</v>
      </c>
      <c r="F195" s="52">
        <f t="shared" si="31"/>
        <v>191.35047845200859</v>
      </c>
    </row>
    <row r="196" spans="1:6" ht="12.75" customHeight="1" x14ac:dyDescent="0.2">
      <c r="A196" s="53">
        <v>34</v>
      </c>
      <c r="B196" s="232" t="s">
        <v>436</v>
      </c>
      <c r="C196" s="50" t="s">
        <v>437</v>
      </c>
      <c r="D196" s="51">
        <f t="shared" ref="D196:E196" si="44">D197+D202+D210</f>
        <v>29814.760000000002</v>
      </c>
      <c r="E196" s="51">
        <f t="shared" si="44"/>
        <v>35340.11</v>
      </c>
      <c r="F196" s="52">
        <f t="shared" si="31"/>
        <v>118.5322638854044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25529.65</v>
      </c>
      <c r="E202" s="51">
        <f t="shared" si="46"/>
        <v>30604.62</v>
      </c>
      <c r="F202" s="52">
        <f t="shared" si="31"/>
        <v>119.87872924227318</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25529.65</v>
      </c>
      <c r="E205" s="242">
        <v>30604.62</v>
      </c>
      <c r="F205" s="52">
        <f t="shared" si="31"/>
        <v>119.87872924227318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4285.1099999999997</v>
      </c>
      <c r="E210" s="51">
        <f t="shared" si="47"/>
        <v>4735.49</v>
      </c>
      <c r="F210" s="52">
        <f t="shared" si="31"/>
        <v>110.51034862582291</v>
      </c>
    </row>
    <row r="211" spans="1:6" ht="12.75" customHeight="1" x14ac:dyDescent="0.2">
      <c r="A211" s="53">
        <v>3431</v>
      </c>
      <c r="B211" s="232" t="s">
        <v>466</v>
      </c>
      <c r="C211" s="50" t="s">
        <v>467</v>
      </c>
      <c r="D211" s="242">
        <v>3856.2</v>
      </c>
      <c r="E211" s="242">
        <v>4340.9799999999996</v>
      </c>
      <c r="F211" s="52">
        <f t="shared" si="31"/>
        <v>112.57144338986566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119.25</v>
      </c>
      <c r="E213" s="242">
        <v>153.06</v>
      </c>
      <c r="F213" s="52">
        <f t="shared" si="31"/>
        <v>128.35220125786165</v>
      </c>
    </row>
    <row r="214" spans="1:6" ht="12.75" customHeight="1" x14ac:dyDescent="0.2">
      <c r="A214" s="53">
        <v>3434</v>
      </c>
      <c r="B214" s="85" t="s">
        <v>472</v>
      </c>
      <c r="C214" s="50" t="s">
        <v>473</v>
      </c>
      <c r="D214" s="242">
        <v>309.66000000000003</v>
      </c>
      <c r="E214" s="242">
        <v>241.45</v>
      </c>
      <c r="F214" s="52">
        <f t="shared" si="31"/>
        <v>77.972615126267513</v>
      </c>
    </row>
    <row r="215" spans="1:6" ht="12.75" customHeight="1" x14ac:dyDescent="0.2">
      <c r="A215" s="53">
        <v>35</v>
      </c>
      <c r="B215" s="85" t="s">
        <v>474</v>
      </c>
      <c r="C215" s="50" t="s">
        <v>475</v>
      </c>
      <c r="D215" s="51">
        <f t="shared" ref="D215:E215" si="48">D216+D219+D223</f>
        <v>0</v>
      </c>
      <c r="E215" s="51">
        <f t="shared" si="48"/>
        <v>1994.18</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1994.18</v>
      </c>
      <c r="F219" s="52" t="str">
        <f t="shared" si="31"/>
        <v>-</v>
      </c>
    </row>
    <row r="220" spans="1:6" ht="12.75" customHeight="1" x14ac:dyDescent="0.2">
      <c r="A220" s="53">
        <v>3521</v>
      </c>
      <c r="B220" s="85" t="s">
        <v>484</v>
      </c>
      <c r="C220" s="50" t="s">
        <v>485</v>
      </c>
      <c r="D220" s="242">
        <v>0</v>
      </c>
      <c r="E220" s="242">
        <v>1994.18</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4512.58</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4512.58</v>
      </c>
      <c r="F236" s="52" t="str">
        <f t="shared" ref="F236:F239" si="57">IF(D236&lt;&gt;0,IF(E236/D236&gt;=100,"&gt;&gt;100",E236/D236*100),"-")</f>
        <v>-</v>
      </c>
    </row>
    <row r="237" spans="1:6" ht="12.75" customHeight="1" x14ac:dyDescent="0.2">
      <c r="A237" s="53" t="s">
        <v>518</v>
      </c>
      <c r="B237" s="85" t="s">
        <v>519</v>
      </c>
      <c r="C237" s="50" t="s">
        <v>518</v>
      </c>
      <c r="D237" s="242">
        <v>0</v>
      </c>
      <c r="E237" s="242">
        <v>4512.58</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42573.88</v>
      </c>
      <c r="E252" s="51">
        <f t="shared" si="63"/>
        <v>43281.770000000004</v>
      </c>
      <c r="F252" s="52">
        <f t="shared" ref="F252:F258" si="64">IF(D252&lt;&gt;0,IF(E252/D252&gt;=100,"&gt;&gt;100",E252/D252*100),"-")</f>
        <v>101.66273311241542</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42573.88</v>
      </c>
      <c r="E259" s="51">
        <f t="shared" si="66"/>
        <v>43281.770000000004</v>
      </c>
      <c r="F259" s="52">
        <f t="shared" ref="F259:F262" si="67">IF(D259&lt;&gt;0,IF(E259/D259&gt;=100,"&gt;&gt;100",E259/D259*100),"-")</f>
        <v>101.66273311241542</v>
      </c>
    </row>
    <row r="260" spans="1:6" ht="12.75" customHeight="1" x14ac:dyDescent="0.2">
      <c r="A260" s="53">
        <v>3721</v>
      </c>
      <c r="B260" s="85" t="s">
        <v>560</v>
      </c>
      <c r="C260" s="50" t="s">
        <v>561</v>
      </c>
      <c r="D260" s="242">
        <v>42573.88</v>
      </c>
      <c r="E260" s="242">
        <v>43239.65</v>
      </c>
      <c r="F260" s="52">
        <f t="shared" si="67"/>
        <v>101.56379921209908</v>
      </c>
    </row>
    <row r="261" spans="1:6" ht="12.75" customHeight="1" x14ac:dyDescent="0.2">
      <c r="A261" s="53">
        <v>3722</v>
      </c>
      <c r="B261" s="85" t="s">
        <v>562</v>
      </c>
      <c r="C261" s="50" t="s">
        <v>563</v>
      </c>
      <c r="D261" s="242">
        <v>0</v>
      </c>
      <c r="E261" s="242">
        <v>42.12</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320460.43</v>
      </c>
      <c r="E263" s="51">
        <f t="shared" si="68"/>
        <v>158408.30000000002</v>
      </c>
      <c r="F263" s="52">
        <f t="shared" ref="F263:F267" si="69">IF(D263&lt;&gt;0,IF(E263/D263&gt;=100,"&gt;&gt;100",E263/D263*100),"-")</f>
        <v>49.431469588928664</v>
      </c>
    </row>
    <row r="264" spans="1:6" ht="12.75" customHeight="1" x14ac:dyDescent="0.2">
      <c r="A264" s="53">
        <v>381</v>
      </c>
      <c r="B264" s="85" t="s">
        <v>568</v>
      </c>
      <c r="C264" s="50" t="s">
        <v>569</v>
      </c>
      <c r="D264" s="51">
        <f t="shared" ref="D264:E264" si="70">SUM(D265:D267)</f>
        <v>138076.81</v>
      </c>
      <c r="E264" s="51">
        <f t="shared" si="70"/>
        <v>142972.98000000001</v>
      </c>
      <c r="F264" s="52">
        <f t="shared" si="69"/>
        <v>103.54597560589647</v>
      </c>
    </row>
    <row r="265" spans="1:6" ht="12.75" customHeight="1" x14ac:dyDescent="0.2">
      <c r="A265" s="53">
        <v>3811</v>
      </c>
      <c r="B265" s="85" t="s">
        <v>570</v>
      </c>
      <c r="C265" s="50" t="s">
        <v>571</v>
      </c>
      <c r="D265" s="242">
        <v>138076.81</v>
      </c>
      <c r="E265" s="242">
        <v>142972.98000000001</v>
      </c>
      <c r="F265" s="52">
        <f t="shared" si="69"/>
        <v>103.54597560589647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10434.18</v>
      </c>
      <c r="E268" s="51">
        <f t="shared" si="71"/>
        <v>650</v>
      </c>
      <c r="F268" s="52">
        <f t="shared" ref="F268:F272" si="72">IF(D268&lt;&gt;0,IF(E268/D268&gt;=100,"&gt;&gt;100",E268/D268*100),"-")</f>
        <v>6.2295264218175266</v>
      </c>
    </row>
    <row r="269" spans="1:6" ht="12.75" customHeight="1" x14ac:dyDescent="0.2">
      <c r="A269" s="53">
        <v>3821</v>
      </c>
      <c r="B269" s="85" t="s">
        <v>578</v>
      </c>
      <c r="C269" s="50" t="s">
        <v>579</v>
      </c>
      <c r="D269" s="242">
        <v>687.35</v>
      </c>
      <c r="E269" s="242">
        <v>650</v>
      </c>
      <c r="F269" s="52">
        <f t="shared" si="72"/>
        <v>94.566087146286463</v>
      </c>
    </row>
    <row r="270" spans="1:6" ht="12.75" customHeight="1" x14ac:dyDescent="0.2">
      <c r="A270" s="53">
        <v>3822</v>
      </c>
      <c r="B270" s="85" t="s">
        <v>580</v>
      </c>
      <c r="C270" s="50" t="s">
        <v>581</v>
      </c>
      <c r="D270" s="242">
        <v>9746.83</v>
      </c>
      <c r="E270" s="242">
        <v>0</v>
      </c>
      <c r="F270" s="52">
        <f t="shared" si="72"/>
        <v>0</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991.84</v>
      </c>
      <c r="E273" s="51">
        <f t="shared" si="73"/>
        <v>0</v>
      </c>
      <c r="F273" s="52">
        <f t="shared" ref="F273:F284" si="74">IF(D273&lt;&gt;0,IF(E273/D273&gt;=100,"&gt;&gt;100",E273/D273*100),"-")</f>
        <v>0</v>
      </c>
    </row>
    <row r="274" spans="1:6" ht="12.75" customHeight="1" x14ac:dyDescent="0.2">
      <c r="A274" s="53">
        <v>3831</v>
      </c>
      <c r="B274" s="85" t="s">
        <v>588</v>
      </c>
      <c r="C274" s="50" t="s">
        <v>589</v>
      </c>
      <c r="D274" s="242">
        <v>991.84</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170957.6</v>
      </c>
      <c r="E279" s="51">
        <f t="shared" si="75"/>
        <v>14785.32</v>
      </c>
      <c r="F279" s="52">
        <f t="shared" si="74"/>
        <v>8.6485303958408402</v>
      </c>
    </row>
    <row r="280" spans="1:6" ht="22.8" x14ac:dyDescent="0.2">
      <c r="A280" s="53">
        <v>3861</v>
      </c>
      <c r="B280" s="85" t="s">
        <v>599</v>
      </c>
      <c r="C280" s="50" t="s">
        <v>600</v>
      </c>
      <c r="D280" s="242">
        <v>170957.6</v>
      </c>
      <c r="E280" s="242">
        <v>14785.32</v>
      </c>
      <c r="F280" s="52">
        <f t="shared" si="74"/>
        <v>8.6485303958408402</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1855830.63</v>
      </c>
      <c r="E289" s="51">
        <f t="shared" si="79"/>
        <v>1913697.0600000003</v>
      </c>
      <c r="F289" s="52">
        <f t="shared" si="76"/>
        <v>103.1180878828366</v>
      </c>
    </row>
    <row r="290" spans="1:6" ht="12.75" customHeight="1" x14ac:dyDescent="0.2">
      <c r="A290" s="53" t="s">
        <v>609</v>
      </c>
      <c r="B290" s="85" t="s">
        <v>620</v>
      </c>
      <c r="C290" s="50" t="s">
        <v>621</v>
      </c>
      <c r="D290" s="51">
        <f>IF(D6&gt;=D289,D6-D289,0)</f>
        <v>862793.1100000008</v>
      </c>
      <c r="E290" s="51">
        <f>IF(E6&gt;=E289,E6-E289,0)</f>
        <v>486563.75999999954</v>
      </c>
      <c r="F290" s="52">
        <f t="shared" si="76"/>
        <v>56.39402475061479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5351680.4000000004</v>
      </c>
      <c r="E292" s="242">
        <v>6194495.96</v>
      </c>
      <c r="F292" s="52">
        <f t="shared" si="76"/>
        <v>115.74861533211138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131834.39000000001</v>
      </c>
      <c r="E294" s="242">
        <v>136905.81</v>
      </c>
      <c r="F294" s="52">
        <f t="shared" si="76"/>
        <v>103.84681113933927</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665286.21</v>
      </c>
      <c r="E298" s="51">
        <f t="shared" si="80"/>
        <v>4508.03</v>
      </c>
      <c r="F298" s="52">
        <f t="shared" ref="F298:F418" si="81">IF(D298&lt;&gt;0,IF(E298/D298&gt;=100,"&gt;&gt;100",E298/D298*100),"-")</f>
        <v>0.67760761191788421</v>
      </c>
    </row>
    <row r="299" spans="1:6" ht="12.75" customHeight="1" x14ac:dyDescent="0.2">
      <c r="A299" s="53">
        <v>71</v>
      </c>
      <c r="B299" s="85" t="s">
        <v>637</v>
      </c>
      <c r="C299" s="50" t="s">
        <v>638</v>
      </c>
      <c r="D299" s="51">
        <f t="shared" ref="D299:E299" si="82">D300+D304</f>
        <v>664694.84</v>
      </c>
      <c r="E299" s="51">
        <f t="shared" si="82"/>
        <v>4508.03</v>
      </c>
      <c r="F299" s="52">
        <f t="shared" si="81"/>
        <v>0.67821047023623648</v>
      </c>
    </row>
    <row r="300" spans="1:6" ht="12" x14ac:dyDescent="0.2">
      <c r="A300" s="53">
        <v>711</v>
      </c>
      <c r="B300" s="85" t="s">
        <v>639</v>
      </c>
      <c r="C300" s="50" t="s">
        <v>640</v>
      </c>
      <c r="D300" s="51">
        <f t="shared" ref="D300:E300" si="83">SUM(D301:D303)</f>
        <v>664694.84</v>
      </c>
      <c r="E300" s="51">
        <f t="shared" si="83"/>
        <v>4508.03</v>
      </c>
      <c r="F300" s="52">
        <f t="shared" si="81"/>
        <v>0.67821047023623648</v>
      </c>
    </row>
    <row r="301" spans="1:6" ht="12.75" customHeight="1" x14ac:dyDescent="0.2">
      <c r="A301" s="53">
        <v>7111</v>
      </c>
      <c r="B301" s="85" t="s">
        <v>641</v>
      </c>
      <c r="C301" s="50" t="s">
        <v>642</v>
      </c>
      <c r="D301" s="242">
        <v>664694.84</v>
      </c>
      <c r="E301" s="242">
        <v>4508.03</v>
      </c>
      <c r="F301" s="52">
        <f t="shared" si="81"/>
        <v>0.67821047023623648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591.37</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591.37</v>
      </c>
      <c r="E326" s="51">
        <f t="shared" si="88"/>
        <v>0</v>
      </c>
      <c r="F326" s="52">
        <f t="shared" si="81"/>
        <v>0</v>
      </c>
    </row>
    <row r="327" spans="1:6" ht="12.75" customHeight="1" x14ac:dyDescent="0.2">
      <c r="A327" s="53">
        <v>7231</v>
      </c>
      <c r="B327" s="85" t="s">
        <v>693</v>
      </c>
      <c r="C327" s="50" t="s">
        <v>694</v>
      </c>
      <c r="D327" s="242">
        <v>591.37</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562438.33000000007</v>
      </c>
      <c r="E350" s="51">
        <f t="shared" si="95"/>
        <v>598133.81000000006</v>
      </c>
      <c r="F350" s="52">
        <f t="shared" si="81"/>
        <v>106.34655891962413</v>
      </c>
    </row>
    <row r="351" spans="1:6" ht="12.75" customHeight="1" x14ac:dyDescent="0.2">
      <c r="A351" s="53">
        <v>41</v>
      </c>
      <c r="B351" s="85" t="s">
        <v>741</v>
      </c>
      <c r="C351" s="50" t="s">
        <v>742</v>
      </c>
      <c r="D351" s="51">
        <f t="shared" ref="D351:E351" si="96">D352+D356</f>
        <v>29895.24</v>
      </c>
      <c r="E351" s="51">
        <f t="shared" si="96"/>
        <v>12387.47</v>
      </c>
      <c r="F351" s="52">
        <f t="shared" si="81"/>
        <v>41.436262093898556</v>
      </c>
    </row>
    <row r="352" spans="1:6" ht="12.75" customHeight="1" x14ac:dyDescent="0.2">
      <c r="A352" s="53">
        <v>411</v>
      </c>
      <c r="B352" s="85" t="s">
        <v>743</v>
      </c>
      <c r="C352" s="50" t="s">
        <v>744</v>
      </c>
      <c r="D352" s="51">
        <f t="shared" ref="D352:E352" si="97">SUM(D353:D355)</f>
        <v>29895.24</v>
      </c>
      <c r="E352" s="51">
        <f t="shared" si="97"/>
        <v>12387.47</v>
      </c>
      <c r="F352" s="52">
        <f t="shared" si="81"/>
        <v>41.436262093898556</v>
      </c>
    </row>
    <row r="353" spans="1:6" ht="12.75" customHeight="1" x14ac:dyDescent="0.2">
      <c r="A353" s="53">
        <v>4111</v>
      </c>
      <c r="B353" s="85" t="s">
        <v>641</v>
      </c>
      <c r="C353" s="50" t="s">
        <v>745</v>
      </c>
      <c r="D353" s="242">
        <v>29895.24</v>
      </c>
      <c r="E353" s="242">
        <v>12387.47</v>
      </c>
      <c r="F353" s="52">
        <f t="shared" si="81"/>
        <v>41.436262093898556</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496963.13000000006</v>
      </c>
      <c r="E363" s="51">
        <f t="shared" si="99"/>
        <v>296118.95</v>
      </c>
      <c r="F363" s="52">
        <f t="shared" si="81"/>
        <v>59.585698037598874</v>
      </c>
    </row>
    <row r="364" spans="1:6" ht="12.75" customHeight="1" x14ac:dyDescent="0.2">
      <c r="A364" s="53">
        <v>421</v>
      </c>
      <c r="B364" s="85" t="s">
        <v>759</v>
      </c>
      <c r="C364" s="50" t="s">
        <v>760</v>
      </c>
      <c r="D364" s="51">
        <f t="shared" ref="D364:E364" si="100">SUM(D365:D368)</f>
        <v>416359.28</v>
      </c>
      <c r="E364" s="51">
        <f t="shared" si="100"/>
        <v>219170.23</v>
      </c>
      <c r="F364" s="52">
        <f t="shared" si="81"/>
        <v>52.639688972466281</v>
      </c>
    </row>
    <row r="365" spans="1:6" ht="12.75" customHeight="1" x14ac:dyDescent="0.2">
      <c r="A365" s="53">
        <v>4211</v>
      </c>
      <c r="B365" s="85" t="s">
        <v>665</v>
      </c>
      <c r="C365" s="50" t="s">
        <v>761</v>
      </c>
      <c r="D365" s="242">
        <v>0</v>
      </c>
      <c r="E365" s="242">
        <v>21794.45</v>
      </c>
      <c r="F365" s="52" t="str">
        <f t="shared" si="81"/>
        <v>-</v>
      </c>
    </row>
    <row r="366" spans="1:6" ht="12.75" customHeight="1" x14ac:dyDescent="0.2">
      <c r="A366" s="53">
        <v>4212</v>
      </c>
      <c r="B366" s="85" t="s">
        <v>667</v>
      </c>
      <c r="C366" s="50" t="s">
        <v>762</v>
      </c>
      <c r="D366" s="242">
        <v>49079.4</v>
      </c>
      <c r="E366" s="242">
        <v>27311.86</v>
      </c>
      <c r="F366" s="52">
        <f t="shared" si="81"/>
        <v>55.648316809088946</v>
      </c>
    </row>
    <row r="367" spans="1:6" ht="12.75" customHeight="1" x14ac:dyDescent="0.2">
      <c r="A367" s="53">
        <v>4213</v>
      </c>
      <c r="B367" s="85" t="s">
        <v>669</v>
      </c>
      <c r="C367" s="50" t="s">
        <v>763</v>
      </c>
      <c r="D367" s="242">
        <v>180008.03</v>
      </c>
      <c r="E367" s="242">
        <v>132793.66</v>
      </c>
      <c r="F367" s="52">
        <f t="shared" si="81"/>
        <v>73.770964550859205</v>
      </c>
    </row>
    <row r="368" spans="1:6" ht="12.75" customHeight="1" x14ac:dyDescent="0.2">
      <c r="A368" s="53">
        <v>4214</v>
      </c>
      <c r="B368" s="85" t="s">
        <v>671</v>
      </c>
      <c r="C368" s="50" t="s">
        <v>764</v>
      </c>
      <c r="D368" s="242">
        <v>187271.85</v>
      </c>
      <c r="E368" s="242">
        <v>37270.26</v>
      </c>
      <c r="F368" s="52">
        <f t="shared" si="81"/>
        <v>19.901688374413986</v>
      </c>
    </row>
    <row r="369" spans="1:6" ht="12.75" customHeight="1" x14ac:dyDescent="0.2">
      <c r="A369" s="53">
        <v>422</v>
      </c>
      <c r="B369" s="85" t="s">
        <v>765</v>
      </c>
      <c r="C369" s="50" t="s">
        <v>766</v>
      </c>
      <c r="D369" s="51">
        <f t="shared" ref="D369:E369" si="101">SUM(D370:D377)</f>
        <v>44159.78</v>
      </c>
      <c r="E369" s="51">
        <f t="shared" si="101"/>
        <v>39264.800000000003</v>
      </c>
      <c r="F369" s="52">
        <f t="shared" si="81"/>
        <v>88.915298038169581</v>
      </c>
    </row>
    <row r="370" spans="1:6" ht="12.75" customHeight="1" x14ac:dyDescent="0.2">
      <c r="A370" s="53">
        <v>4221</v>
      </c>
      <c r="B370" s="85" t="s">
        <v>675</v>
      </c>
      <c r="C370" s="50" t="s">
        <v>767</v>
      </c>
      <c r="D370" s="242">
        <v>8532.9599999999991</v>
      </c>
      <c r="E370" s="242">
        <v>1510</v>
      </c>
      <c r="F370" s="52">
        <f t="shared" si="81"/>
        <v>17.696086703793291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9345.18</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2045.08</v>
      </c>
      <c r="F375" s="52" t="str">
        <f t="shared" si="81"/>
        <v>-</v>
      </c>
    </row>
    <row r="376" spans="1:6" ht="12.75" customHeight="1" x14ac:dyDescent="0.2">
      <c r="A376" s="53">
        <v>4227</v>
      </c>
      <c r="B376" s="232" t="s">
        <v>687</v>
      </c>
      <c r="C376" s="50" t="s">
        <v>774</v>
      </c>
      <c r="D376" s="242">
        <v>26281.64</v>
      </c>
      <c r="E376" s="242">
        <v>35709.72</v>
      </c>
      <c r="F376" s="52">
        <f t="shared" si="81"/>
        <v>135.87325600685497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36444.07</v>
      </c>
      <c r="E391" s="51">
        <f t="shared" si="105"/>
        <v>37683.919999999998</v>
      </c>
      <c r="F391" s="52">
        <f t="shared" si="81"/>
        <v>103.40206239314105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36444.07</v>
      </c>
      <c r="E395" s="242">
        <v>37683.919999999998</v>
      </c>
      <c r="F395" s="52">
        <f t="shared" si="81"/>
        <v>103.40206239314105</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35579.96</v>
      </c>
      <c r="E402" s="51">
        <f t="shared" si="109"/>
        <v>289627.39</v>
      </c>
      <c r="F402" s="52">
        <f t="shared" si="81"/>
        <v>814.01831255571972</v>
      </c>
    </row>
    <row r="403" spans="1:6" ht="12.75" customHeight="1" x14ac:dyDescent="0.2">
      <c r="A403" s="53">
        <v>451</v>
      </c>
      <c r="B403" s="85" t="s">
        <v>812</v>
      </c>
      <c r="C403" s="50" t="s">
        <v>813</v>
      </c>
      <c r="D403" s="242">
        <v>35579.96</v>
      </c>
      <c r="E403" s="242">
        <v>289627.39</v>
      </c>
      <c r="F403" s="52">
        <f t="shared" si="81"/>
        <v>814.01831255571972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102847.87999999989</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593625.78</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7452392.9000000004</v>
      </c>
      <c r="E410" s="242">
        <v>7329677.8700000001</v>
      </c>
      <c r="F410" s="52">
        <f t="shared" si="81"/>
        <v>98.353347285272619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3383909.9500000007</v>
      </c>
      <c r="E412" s="51">
        <f>E6+E298</f>
        <v>2404768.8499999996</v>
      </c>
      <c r="F412" s="52">
        <f t="shared" si="81"/>
        <v>71.064800350257514</v>
      </c>
    </row>
    <row r="413" spans="1:6" ht="12.75" customHeight="1" x14ac:dyDescent="0.2">
      <c r="A413" s="53" t="s">
        <v>609</v>
      </c>
      <c r="B413" s="85" t="s">
        <v>832</v>
      </c>
      <c r="C413" s="50" t="s">
        <v>833</v>
      </c>
      <c r="D413" s="51">
        <f t="shared" ref="D413:E413" si="112">D289+D350</f>
        <v>2418268.96</v>
      </c>
      <c r="E413" s="51">
        <f t="shared" si="112"/>
        <v>2511830.87</v>
      </c>
      <c r="F413" s="52">
        <f t="shared" si="81"/>
        <v>103.86896211908538</v>
      </c>
    </row>
    <row r="414" spans="1:6" ht="12.75" customHeight="1" x14ac:dyDescent="0.2">
      <c r="A414" s="53" t="s">
        <v>609</v>
      </c>
      <c r="B414" s="85" t="s">
        <v>834</v>
      </c>
      <c r="C414" s="50" t="s">
        <v>835</v>
      </c>
      <c r="D414" s="51">
        <f t="shared" ref="D414:E414" si="113">IF(D412&gt;=D413,D412-D413,0)</f>
        <v>965640.99000000069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107062.02000000048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2100712.5</v>
      </c>
      <c r="E417" s="51">
        <f t="shared" si="116"/>
        <v>1135181.9100000001</v>
      </c>
      <c r="F417" s="52">
        <f t="shared" si="81"/>
        <v>54.037947125082567</v>
      </c>
    </row>
    <row r="418" spans="1:6" ht="12.75" customHeight="1" x14ac:dyDescent="0.2">
      <c r="A418" s="55" t="s">
        <v>843</v>
      </c>
      <c r="B418" s="233" t="s">
        <v>844</v>
      </c>
      <c r="C418" s="56" t="s">
        <v>845</v>
      </c>
      <c r="D418" s="62">
        <f t="shared" ref="D418:E418" si="117">D294+D411</f>
        <v>131834.39000000001</v>
      </c>
      <c r="E418" s="62">
        <f t="shared" si="117"/>
        <v>136905.81</v>
      </c>
      <c r="F418" s="57">
        <f t="shared" si="81"/>
        <v>103.84681113933927</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117375.96</v>
      </c>
      <c r="E528" s="51">
        <f t="shared" si="148"/>
        <v>175584.73</v>
      </c>
      <c r="F528" s="52">
        <f t="shared" si="119"/>
        <v>149.59173070874138</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117375.96</v>
      </c>
      <c r="E593" s="51">
        <f t="shared" si="167"/>
        <v>175584.73</v>
      </c>
      <c r="F593" s="52">
        <f t="shared" si="119"/>
        <v>149.59173070874138</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117375.96</v>
      </c>
      <c r="E605" s="51">
        <f t="shared" si="171"/>
        <v>175584.73</v>
      </c>
      <c r="F605" s="52">
        <f t="shared" si="119"/>
        <v>149.59173070874138</v>
      </c>
    </row>
    <row r="606" spans="1:6" ht="22.8" x14ac:dyDescent="0.2">
      <c r="A606" s="53">
        <v>5443</v>
      </c>
      <c r="B606" s="85" t="s">
        <v>1210</v>
      </c>
      <c r="C606" s="50" t="s">
        <v>1211</v>
      </c>
      <c r="D606" s="242">
        <v>117375.96</v>
      </c>
      <c r="E606" s="242">
        <v>175584.73</v>
      </c>
      <c r="F606" s="52">
        <f t="shared" si="119"/>
        <v>149.59173070874138</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117375.96</v>
      </c>
      <c r="E636" s="51">
        <f t="shared" si="179"/>
        <v>175584.73</v>
      </c>
      <c r="F636" s="52">
        <f t="shared" si="119"/>
        <v>149.59173070874138</v>
      </c>
    </row>
    <row r="637" spans="1:6" ht="12.75" customHeight="1" x14ac:dyDescent="0.2">
      <c r="A637" s="53">
        <v>92213</v>
      </c>
      <c r="B637" s="85" t="s">
        <v>1272</v>
      </c>
      <c r="C637" s="50" t="s">
        <v>1273</v>
      </c>
      <c r="D637" s="242">
        <v>2028440.38</v>
      </c>
      <c r="E637" s="242">
        <v>1408770.02</v>
      </c>
      <c r="F637" s="52">
        <f t="shared" si="119"/>
        <v>69.450896062323508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3383909.9500000007</v>
      </c>
      <c r="E639" s="51">
        <f t="shared" si="180"/>
        <v>2404768.8499999996</v>
      </c>
      <c r="F639" s="52">
        <f t="shared" si="119"/>
        <v>71.064800350257514</v>
      </c>
    </row>
    <row r="640" spans="1:6" ht="12.75" customHeight="1" x14ac:dyDescent="0.2">
      <c r="A640" s="53" t="s">
        <v>609</v>
      </c>
      <c r="B640" s="85" t="s">
        <v>1278</v>
      </c>
      <c r="C640" s="50" t="s">
        <v>1279</v>
      </c>
      <c r="D640" s="51">
        <f t="shared" ref="D640:E640" si="181">D413+D528</f>
        <v>2535644.92</v>
      </c>
      <c r="E640" s="51">
        <f t="shared" si="181"/>
        <v>2687415.6</v>
      </c>
      <c r="F640" s="52">
        <f t="shared" si="119"/>
        <v>105.98548632747837</v>
      </c>
    </row>
    <row r="641" spans="1:6" ht="12.75" customHeight="1" x14ac:dyDescent="0.2">
      <c r="A641" s="53" t="s">
        <v>609</v>
      </c>
      <c r="B641" s="85" t="s">
        <v>1280</v>
      </c>
      <c r="C641" s="50" t="s">
        <v>1281</v>
      </c>
      <c r="D641" s="51">
        <f t="shared" ref="D641:E641" si="182">IF(D639&gt;=D640,D639-D640,0)</f>
        <v>848265.03000000073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282646.75000000047</v>
      </c>
      <c r="F642" s="52" t="str">
        <f t="shared" si="119"/>
        <v>-</v>
      </c>
    </row>
    <row r="643" spans="1:6" ht="22.8" x14ac:dyDescent="0.2">
      <c r="A643" s="60" t="s">
        <v>1284</v>
      </c>
      <c r="B643" s="85" t="s">
        <v>1285</v>
      </c>
      <c r="C643" s="61" t="s">
        <v>1284</v>
      </c>
      <c r="D643" s="51">
        <f t="shared" ref="D643:E643" si="184">IF(D416-D417+D637-D638&gt;=0,D416-D417+D637-D638,0)</f>
        <v>0</v>
      </c>
      <c r="E643" s="51">
        <f t="shared" si="184"/>
        <v>273588.10999999987</v>
      </c>
      <c r="F643" s="52" t="str">
        <f t="shared" si="119"/>
        <v>-</v>
      </c>
    </row>
    <row r="644" spans="1:6" ht="22.8" x14ac:dyDescent="0.2">
      <c r="A644" s="60" t="s">
        <v>1286</v>
      </c>
      <c r="B644" s="85" t="s">
        <v>1287</v>
      </c>
      <c r="C644" s="61" t="s">
        <v>1286</v>
      </c>
      <c r="D644" s="51">
        <f t="shared" ref="D644:E644" si="185">IF(D417-D416+D638-D637&gt;=0,D417-D416+D638-D637,0)</f>
        <v>72272.120000000112</v>
      </c>
      <c r="E644" s="51">
        <f t="shared" si="185"/>
        <v>0</v>
      </c>
      <c r="F644" s="52">
        <f t="shared" si="119"/>
        <v>0</v>
      </c>
    </row>
    <row r="645" spans="1:6" ht="22.8" x14ac:dyDescent="0.2">
      <c r="A645" s="53" t="s">
        <v>609</v>
      </c>
      <c r="B645" s="85" t="s">
        <v>1288</v>
      </c>
      <c r="C645" s="50" t="s">
        <v>1289</v>
      </c>
      <c r="D645" s="51">
        <f t="shared" ref="D645:E645" si="186">IF(D641+D643-D642-D644&gt;=0,D641+D643-D642-D644,0)</f>
        <v>775992.91000000061</v>
      </c>
      <c r="E645" s="51">
        <f t="shared" si="186"/>
        <v>0</v>
      </c>
      <c r="F645" s="52">
        <f t="shared" si="119"/>
        <v>0</v>
      </c>
    </row>
    <row r="646" spans="1:6" ht="22.8" x14ac:dyDescent="0.2">
      <c r="A646" s="53" t="s">
        <v>609</v>
      </c>
      <c r="B646" s="85" t="s">
        <v>1290</v>
      </c>
      <c r="C646" s="50" t="s">
        <v>1291</v>
      </c>
      <c r="D646" s="51">
        <f t="shared" ref="D646:E646" si="187">IF(D642+D644-D641-D643&gt;=0,D642+D644-D641-D643,0)</f>
        <v>0</v>
      </c>
      <c r="E646" s="51">
        <f t="shared" si="187"/>
        <v>9058.640000000596</v>
      </c>
      <c r="F646" s="52" t="str">
        <f t="shared" si="119"/>
        <v>-</v>
      </c>
    </row>
    <row r="647" spans="1:6" ht="22.8" x14ac:dyDescent="0.2">
      <c r="A647" s="55" t="s">
        <v>1292</v>
      </c>
      <c r="B647" s="233" t="s">
        <v>1293</v>
      </c>
      <c r="C647" s="56" t="s">
        <v>1292</v>
      </c>
      <c r="D647" s="243">
        <v>44152.99</v>
      </c>
      <c r="E647" s="243">
        <v>37440.080000000002</v>
      </c>
      <c r="F647" s="57">
        <f t="shared" si="119"/>
        <v>84.796250491756055</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473291.47</v>
      </c>
      <c r="E649" s="242">
        <v>532148.92000000004</v>
      </c>
      <c r="F649" s="52">
        <f t="shared" ref="F649:F724" si="188">IF(D649&lt;&gt;0,IF(E649/D649&gt;=100,"&gt;&gt;100",E649/D649*100),"-")</f>
        <v>112.43577240046183</v>
      </c>
    </row>
    <row r="650" spans="1:6" ht="12.75" customHeight="1" x14ac:dyDescent="0.2">
      <c r="A650" s="53" t="s">
        <v>1297</v>
      </c>
      <c r="B650" s="85" t="s">
        <v>1298</v>
      </c>
      <c r="C650" s="50" t="s">
        <v>1297</v>
      </c>
      <c r="D650" s="242">
        <v>3552276.26</v>
      </c>
      <c r="E650" s="242">
        <v>3348199.51</v>
      </c>
      <c r="F650" s="52">
        <f t="shared" si="188"/>
        <v>94.255042821472443</v>
      </c>
    </row>
    <row r="651" spans="1:6" ht="12.75" customHeight="1" x14ac:dyDescent="0.2">
      <c r="A651" s="53" t="s">
        <v>1299</v>
      </c>
      <c r="B651" s="85" t="s">
        <v>1300</v>
      </c>
      <c r="C651" s="50" t="s">
        <v>1299</v>
      </c>
      <c r="D651" s="242">
        <v>3493418.81</v>
      </c>
      <c r="E651" s="242">
        <v>3549831.96</v>
      </c>
      <c r="F651" s="52">
        <f t="shared" si="188"/>
        <v>101.61484073534257</v>
      </c>
    </row>
    <row r="652" spans="1:6" ht="22.8" x14ac:dyDescent="0.2">
      <c r="A652" s="53">
        <v>11</v>
      </c>
      <c r="B652" s="85" t="s">
        <v>1301</v>
      </c>
      <c r="C652" s="50" t="s">
        <v>1302</v>
      </c>
      <c r="D652" s="51">
        <f t="shared" ref="D652:E652" si="189">+D649+D650-D651</f>
        <v>532148.91999999946</v>
      </c>
      <c r="E652" s="51">
        <f t="shared" si="189"/>
        <v>330516.46999999974</v>
      </c>
      <c r="F652" s="52">
        <f t="shared" si="188"/>
        <v>62.109769949359304</v>
      </c>
    </row>
    <row r="653" spans="1:6" ht="22.8" x14ac:dyDescent="0.2">
      <c r="A653" s="53" t="s">
        <v>609</v>
      </c>
      <c r="B653" s="85" t="s">
        <v>1303</v>
      </c>
      <c r="C653" s="50" t="s">
        <v>1304</v>
      </c>
      <c r="D653" s="262">
        <v>35</v>
      </c>
      <c r="E653" s="262">
        <v>32</v>
      </c>
      <c r="F653" s="52">
        <f t="shared" si="188"/>
        <v>91.428571428571431</v>
      </c>
    </row>
    <row r="654" spans="1:6" ht="22.8" x14ac:dyDescent="0.2">
      <c r="A654" s="53" t="s">
        <v>609</v>
      </c>
      <c r="B654" s="85" t="s">
        <v>1305</v>
      </c>
      <c r="C654" s="50" t="s">
        <v>1306</v>
      </c>
      <c r="D654" s="262">
        <v>16</v>
      </c>
      <c r="E654" s="262">
        <v>18</v>
      </c>
      <c r="F654" s="52">
        <f t="shared" si="188"/>
        <v>112.5</v>
      </c>
    </row>
    <row r="655" spans="1:6" ht="12.75" customHeight="1" x14ac:dyDescent="0.2">
      <c r="A655" s="53" t="s">
        <v>609</v>
      </c>
      <c r="B655" s="85" t="s">
        <v>1307</v>
      </c>
      <c r="C655" s="50" t="s">
        <v>1308</v>
      </c>
      <c r="D655" s="262">
        <v>34</v>
      </c>
      <c r="E655" s="262">
        <v>30</v>
      </c>
      <c r="F655" s="52">
        <f t="shared" si="188"/>
        <v>88.235294117647058</v>
      </c>
    </row>
    <row r="656" spans="1:6" ht="12.75" customHeight="1" x14ac:dyDescent="0.2">
      <c r="A656" s="53" t="s">
        <v>609</v>
      </c>
      <c r="B656" s="85" t="s">
        <v>1309</v>
      </c>
      <c r="C656" s="50" t="s">
        <v>1310</v>
      </c>
      <c r="D656" s="262">
        <v>13</v>
      </c>
      <c r="E656" s="262">
        <v>15</v>
      </c>
      <c r="F656" s="52">
        <f t="shared" si="188"/>
        <v>115.38461538461537</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200.33</v>
      </c>
      <c r="E660" s="242">
        <v>163.54</v>
      </c>
      <c r="F660" s="52">
        <f t="shared" si="188"/>
        <v>81.635301752109015</v>
      </c>
    </row>
    <row r="661" spans="1:6" ht="12.75" customHeight="1" x14ac:dyDescent="0.2">
      <c r="A661" s="53">
        <v>63311</v>
      </c>
      <c r="B661" s="85" t="s">
        <v>1320</v>
      </c>
      <c r="C661" s="50" t="s">
        <v>1321</v>
      </c>
      <c r="D661" s="242">
        <v>882483.4</v>
      </c>
      <c r="E661" s="242">
        <v>923037.85</v>
      </c>
      <c r="F661" s="52">
        <f t="shared" si="188"/>
        <v>104.59549154125732</v>
      </c>
    </row>
    <row r="662" spans="1:6" ht="12.75" customHeight="1" x14ac:dyDescent="0.2">
      <c r="A662" s="53">
        <v>63312</v>
      </c>
      <c r="B662" s="85" t="s">
        <v>1322</v>
      </c>
      <c r="C662" s="50" t="s">
        <v>1323</v>
      </c>
      <c r="D662" s="242">
        <v>0</v>
      </c>
      <c r="E662" s="242">
        <v>40000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632.29999999999995</v>
      </c>
      <c r="F664" s="52" t="str">
        <f t="shared" si="188"/>
        <v>-</v>
      </c>
    </row>
    <row r="665" spans="1:6" ht="12.75" customHeight="1" x14ac:dyDescent="0.2">
      <c r="A665" s="53">
        <v>63321</v>
      </c>
      <c r="B665" s="85" t="s">
        <v>1328</v>
      </c>
      <c r="C665" s="50" t="s">
        <v>1329</v>
      </c>
      <c r="D665" s="242">
        <v>446600.02</v>
      </c>
      <c r="E665" s="242">
        <v>95221.66</v>
      </c>
      <c r="F665" s="52">
        <f t="shared" si="188"/>
        <v>21.321463442836389</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8965.82</v>
      </c>
      <c r="E669" s="242">
        <v>5171.8900000000003</v>
      </c>
      <c r="F669" s="52">
        <f t="shared" si="188"/>
        <v>57.684517422834723</v>
      </c>
    </row>
    <row r="670" spans="1:6" ht="12.75" customHeight="1" x14ac:dyDescent="0.2">
      <c r="A670" s="53">
        <v>63415</v>
      </c>
      <c r="B670" s="85" t="s">
        <v>1338</v>
      </c>
      <c r="C670" s="50" t="s">
        <v>1339</v>
      </c>
      <c r="D670" s="242">
        <v>0</v>
      </c>
      <c r="E670" s="242">
        <v>14135.99</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921.6</v>
      </c>
      <c r="F675" s="52" t="str">
        <f t="shared" si="188"/>
        <v>-</v>
      </c>
    </row>
    <row r="676" spans="1:6" ht="22.8" x14ac:dyDescent="0.2">
      <c r="A676" s="53">
        <v>63613</v>
      </c>
      <c r="B676" s="232" t="s">
        <v>1350</v>
      </c>
      <c r="C676" s="50" t="s">
        <v>1351</v>
      </c>
      <c r="D676" s="242">
        <v>0</v>
      </c>
      <c r="E676" s="242">
        <v>29040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364861.63</v>
      </c>
      <c r="E694" s="242">
        <v>181299.53</v>
      </c>
      <c r="F694" s="52">
        <f t="shared" si="188"/>
        <v>49.689941362154194</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56054.61</v>
      </c>
      <c r="E710" s="242">
        <v>87546.01</v>
      </c>
      <c r="F710" s="52">
        <f t="shared" si="188"/>
        <v>156.17985746399805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21135.17</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398.17</v>
      </c>
      <c r="F717" s="52" t="str">
        <f t="shared" si="188"/>
        <v>-</v>
      </c>
    </row>
    <row r="718" spans="1:6" ht="12.75" customHeight="1" x14ac:dyDescent="0.2">
      <c r="A718" s="53">
        <v>32121</v>
      </c>
      <c r="B718" s="85" t="s">
        <v>1416</v>
      </c>
      <c r="C718" s="50" t="s">
        <v>1417</v>
      </c>
      <c r="D718" s="242">
        <v>19278.5</v>
      </c>
      <c r="E718" s="242">
        <v>19845.669999999998</v>
      </c>
      <c r="F718" s="52">
        <f t="shared" si="188"/>
        <v>102.94198200067433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1319.18</v>
      </c>
      <c r="E720" s="242">
        <v>571.84</v>
      </c>
      <c r="F720" s="52">
        <f t="shared" si="188"/>
        <v>43.348140511529891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25584.7</v>
      </c>
      <c r="E725" s="242">
        <v>25051.42</v>
      </c>
      <c r="F725" s="52">
        <f t="shared" ref="F725:F979" si="190">IF(D725&lt;&gt;0,IF(E725/D725&gt;=100,"&gt;&gt;100",E725/D725*100),"-")</f>
        <v>97.915629262801588</v>
      </c>
    </row>
    <row r="726" spans="1:6" ht="12.75" customHeight="1" x14ac:dyDescent="0.2">
      <c r="A726" s="53" t="s">
        <v>1432</v>
      </c>
      <c r="B726" s="85" t="s">
        <v>1433</v>
      </c>
      <c r="C726" s="50" t="s">
        <v>1432</v>
      </c>
      <c r="D726" s="242">
        <v>4530.84</v>
      </c>
      <c r="E726" s="242">
        <v>7808.25</v>
      </c>
      <c r="F726" s="52">
        <f t="shared" si="190"/>
        <v>172.33559339989935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25529.65</v>
      </c>
      <c r="E742" s="242">
        <v>30604.62</v>
      </c>
      <c r="F742" s="52">
        <f t="shared" si="190"/>
        <v>119.87872924227318</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14061.3</v>
      </c>
      <c r="E816" s="242">
        <v>15632.65</v>
      </c>
      <c r="F816" s="52">
        <f t="shared" si="190"/>
        <v>111.17499804427754</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19832.5</v>
      </c>
      <c r="E819" s="242">
        <v>18300</v>
      </c>
      <c r="F819" s="52">
        <f t="shared" si="190"/>
        <v>92.272784570780289</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8680.08</v>
      </c>
      <c r="E821" s="242">
        <v>9307</v>
      </c>
      <c r="F821" s="52">
        <f t="shared" si="190"/>
        <v>107.22251407821126</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42.12</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170957.6</v>
      </c>
      <c r="E830" s="242">
        <v>14785.32</v>
      </c>
      <c r="F830" s="52">
        <f t="shared" si="190"/>
        <v>8.6485303958408402</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117375.96</v>
      </c>
      <c r="E954" s="242">
        <v>175584.73</v>
      </c>
      <c r="F954" s="52">
        <f t="shared" si="190"/>
        <v>149.59173070874138</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4" workbookViewId="0">
      <selection activeCell="E256" sqref="E25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12416603.110000001</v>
      </c>
      <c r="E6" s="229">
        <f t="shared" si="0"/>
        <v>12408796.400000002</v>
      </c>
      <c r="F6" s="230">
        <f t="shared" ref="F6:F260" si="1">IF(D6&gt;0,IF(E6/D6&gt;=100,"&gt;&gt;100",E6/D6*100),"-")</f>
        <v>99.937126845959085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10353821.680000002</v>
      </c>
      <c r="E7" s="104">
        <f t="shared" si="2"/>
        <v>10547483.450000001</v>
      </c>
      <c r="F7" s="93">
        <f t="shared" si="1"/>
        <v>101.87043756388124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2331694.9700000002</v>
      </c>
      <c r="E8" s="104">
        <f>E9+E10-E11</f>
        <v>2335442.5300000003</v>
      </c>
      <c r="F8" s="93">
        <f t="shared" si="1"/>
        <v>100.16072256655424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2308933</v>
      </c>
      <c r="E9" s="247">
        <v>2312680.56</v>
      </c>
      <c r="F9" s="93">
        <f t="shared" si="1"/>
        <v>100.16230700501055</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22761.97</v>
      </c>
      <c r="E10" s="247">
        <v>22761.97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8021383.7300000004</v>
      </c>
      <c r="E12" s="104">
        <f t="shared" si="3"/>
        <v>8183797.9400000004</v>
      </c>
      <c r="F12" s="93">
        <f t="shared" si="1"/>
        <v>102.02476549516726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7376676.3700000001</v>
      </c>
      <c r="E13" s="104">
        <f t="shared" si="4"/>
        <v>7696287.8400000008</v>
      </c>
      <c r="F13" s="93">
        <f t="shared" si="1"/>
        <v>104.33272999883552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21794.45</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4622084.07</v>
      </c>
      <c r="E15" s="247">
        <v>4873058.1100000003</v>
      </c>
      <c r="F15" s="93">
        <f t="shared" si="1"/>
        <v>105.42988911926044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1692646.52</v>
      </c>
      <c r="E16" s="247">
        <v>1825584.18</v>
      </c>
      <c r="F16" s="93">
        <f t="shared" si="1"/>
        <v>107.85383471559082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2501866.8199999998</v>
      </c>
      <c r="E17" s="247">
        <v>2578343.38</v>
      </c>
      <c r="F17" s="93">
        <f t="shared" si="1"/>
        <v>103.05677981692088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1439921.04</v>
      </c>
      <c r="E18" s="247">
        <v>1602492.28</v>
      </c>
      <c r="F18" s="93">
        <f t="shared" si="1"/>
        <v>111.29028852859877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498418.31999999995</v>
      </c>
      <c r="E19" s="104">
        <f t="shared" si="5"/>
        <v>386038.5</v>
      </c>
      <c r="F19" s="93">
        <f t="shared" si="1"/>
        <v>77.452710807259265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167287.47</v>
      </c>
      <c r="E20" s="247">
        <v>171694.04</v>
      </c>
      <c r="F20" s="93">
        <f t="shared" si="1"/>
        <v>102.63413033863206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25021.58</v>
      </c>
      <c r="E21" s="247">
        <v>25321.58</v>
      </c>
      <c r="F21" s="93">
        <f t="shared" si="1"/>
        <v>101.19896505336594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28908.21</v>
      </c>
      <c r="E22" s="247">
        <v>29740.240000000002</v>
      </c>
      <c r="F22" s="93">
        <f t="shared" si="1"/>
        <v>102.87817889796706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10255.58</v>
      </c>
      <c r="E25" s="247">
        <v>12300.66</v>
      </c>
      <c r="F25" s="93">
        <f t="shared" si="1"/>
        <v>119.94114423562587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694940.61</v>
      </c>
      <c r="E26" s="247">
        <v>735436.78</v>
      </c>
      <c r="F26" s="93">
        <f t="shared" si="1"/>
        <v>105.8272850107292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427995.13</v>
      </c>
      <c r="E28" s="247">
        <v>588454.80000000005</v>
      </c>
      <c r="F28" s="93">
        <f t="shared" si="1"/>
        <v>137.49100369436448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30460.440000000002</v>
      </c>
      <c r="E29" s="104">
        <f t="shared" si="6"/>
        <v>25990.990000000005</v>
      </c>
      <c r="F29" s="93">
        <f t="shared" si="1"/>
        <v>85.327034015267017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89382.02</v>
      </c>
      <c r="E30" s="247">
        <v>88983.85</v>
      </c>
      <c r="F30" s="93">
        <f t="shared" si="1"/>
        <v>99.554530094531316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58921.58</v>
      </c>
      <c r="E34" s="247">
        <v>62992.86</v>
      </c>
      <c r="F34" s="93">
        <f t="shared" si="1"/>
        <v>106.90965856652181</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31387.8</v>
      </c>
      <c r="E35" s="104">
        <f t="shared" si="7"/>
        <v>31193.39</v>
      </c>
      <c r="F35" s="93">
        <f t="shared" si="1"/>
        <v>99.380619221480956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7044.26</v>
      </c>
      <c r="E36" s="247">
        <v>7044.26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25038.16</v>
      </c>
      <c r="E37" s="247">
        <v>25038.16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694.62</v>
      </c>
      <c r="E40" s="247">
        <v>889.03</v>
      </c>
      <c r="F40" s="93">
        <f t="shared" si="1"/>
        <v>127.98796464253837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84440.800000000047</v>
      </c>
      <c r="E45" s="104">
        <f t="shared" si="9"/>
        <v>44287.219999999972</v>
      </c>
      <c r="F45" s="93">
        <f t="shared" si="1"/>
        <v>52.447655635664212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12279.01</v>
      </c>
      <c r="E47" s="247">
        <v>12279.01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1308692.74</v>
      </c>
      <c r="E49" s="247">
        <v>1310511.26</v>
      </c>
      <c r="F49" s="93">
        <f t="shared" si="1"/>
        <v>100.13895698695478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1236530.95</v>
      </c>
      <c r="E50" s="247">
        <v>1278503.05</v>
      </c>
      <c r="F50" s="93">
        <f t="shared" si="1"/>
        <v>103.39434285894747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119354.12</v>
      </c>
      <c r="E54" s="247">
        <v>115566.43</v>
      </c>
      <c r="F54" s="93">
        <f t="shared" si="1"/>
        <v>96.826510890449356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119354.12</v>
      </c>
      <c r="E55" s="247">
        <v>115566.43</v>
      </c>
      <c r="F55" s="93">
        <f t="shared" si="1"/>
        <v>96.826510890449356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27500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15437.5</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12062.5</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742.98</v>
      </c>
      <c r="E63" s="104">
        <f t="shared" si="12"/>
        <v>742.98</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742.98</v>
      </c>
      <c r="E64" s="247">
        <v>742.98</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2062781.43</v>
      </c>
      <c r="E68" s="104">
        <f t="shared" si="13"/>
        <v>1861312.9500000002</v>
      </c>
      <c r="F68" s="93">
        <f t="shared" si="1"/>
        <v>90.233163966383017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532148.92000000004</v>
      </c>
      <c r="E69" s="104">
        <f t="shared" si="14"/>
        <v>330516.46999999997</v>
      </c>
      <c r="F69" s="93">
        <f t="shared" si="1"/>
        <v>62.109769949359283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532148.92000000004</v>
      </c>
      <c r="E70" s="104">
        <f t="shared" si="15"/>
        <v>330516.46999999997</v>
      </c>
      <c r="F70" s="93">
        <f t="shared" si="1"/>
        <v>62.109769949359283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532148.92000000004</v>
      </c>
      <c r="E72" s="247">
        <v>330516.46999999997</v>
      </c>
      <c r="F72" s="93">
        <f t="shared" si="1"/>
        <v>62.109769949359283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142.5</v>
      </c>
      <c r="E78" s="104">
        <f>E79+SUM(E82:E84)-E85+E86</f>
        <v>1947.97</v>
      </c>
      <c r="F78" s="93">
        <f t="shared" si="1"/>
        <v>1366.9964912280702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100.55</v>
      </c>
      <c r="E84" s="247">
        <v>662.03</v>
      </c>
      <c r="F84" s="93">
        <f t="shared" si="1"/>
        <v>658.40875186474386</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41.95</v>
      </c>
      <c r="E86" s="247">
        <v>1285.94</v>
      </c>
      <c r="F86" s="93">
        <f t="shared" si="1"/>
        <v>3065.4112038140643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3348.35</v>
      </c>
      <c r="E88" s="104">
        <f t="shared" si="18"/>
        <v>3348.35</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3348.35</v>
      </c>
      <c r="E93" s="247">
        <v>3348.35</v>
      </c>
      <c r="F93" s="93">
        <f t="shared" si="1"/>
        <v>100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3348.35</v>
      </c>
      <c r="E117" s="247">
        <v>3348.35</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1354502.62</v>
      </c>
      <c r="E134" s="104">
        <f t="shared" si="23"/>
        <v>1354502.62</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1354502.62</v>
      </c>
      <c r="E135" s="104">
        <f t="shared" si="24"/>
        <v>1354502.62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1354502.62</v>
      </c>
      <c r="E139" s="247">
        <v>1354502.62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131834.40000000002</v>
      </c>
      <c r="E146" s="104">
        <f t="shared" si="26"/>
        <v>136905.81</v>
      </c>
      <c r="F146" s="93">
        <f t="shared" si="1"/>
        <v>103.84680326227446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4217.04</v>
      </c>
      <c r="E147" s="247">
        <v>8947.2199999999993</v>
      </c>
      <c r="F147" s="93">
        <f t="shared" si="1"/>
        <v>212.16825071614213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5534.93</v>
      </c>
      <c r="E158" s="247">
        <v>12653.82</v>
      </c>
      <c r="F158" s="93">
        <f t="shared" si="1"/>
        <v>228.61752542489242</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209382.89</v>
      </c>
      <c r="E159" s="247">
        <v>202605.23</v>
      </c>
      <c r="F159" s="93">
        <f t="shared" si="1"/>
        <v>96.763030637317115</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87300.46</v>
      </c>
      <c r="E163" s="247">
        <v>87300.46</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44152.99</v>
      </c>
      <c r="E170" s="104">
        <f t="shared" si="29"/>
        <v>37440.080000000002</v>
      </c>
      <c r="F170" s="93">
        <f t="shared" si="1"/>
        <v>84.796250491756055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44152.99</v>
      </c>
      <c r="E173" s="247">
        <v>37440.080000000002</v>
      </c>
      <c r="F173" s="93">
        <f t="shared" si="1"/>
        <v>84.796250491756055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12416603.110000001</v>
      </c>
      <c r="E175" s="104">
        <f t="shared" si="30"/>
        <v>12408796.4</v>
      </c>
      <c r="F175" s="93">
        <f t="shared" si="1"/>
        <v>99.937126845959071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1661720.72</v>
      </c>
      <c r="E176" s="104">
        <f t="shared" si="31"/>
        <v>1562353.26</v>
      </c>
      <c r="F176" s="93">
        <f t="shared" si="1"/>
        <v>94.020206957520514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150092.99</v>
      </c>
      <c r="E177" s="104">
        <f t="shared" si="32"/>
        <v>168949.36</v>
      </c>
      <c r="F177" s="93">
        <f t="shared" si="1"/>
        <v>112.56312503335432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44484.79</v>
      </c>
      <c r="E178" s="247">
        <v>38431.93</v>
      </c>
      <c r="F178" s="93">
        <f t="shared" si="1"/>
        <v>86.393416716140507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75381.179999999993</v>
      </c>
      <c r="E179" s="247">
        <v>84930.26</v>
      </c>
      <c r="F179" s="93">
        <f t="shared" si="1"/>
        <v>112.66772422506519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465.45</v>
      </c>
      <c r="E180" s="104">
        <f t="shared" si="33"/>
        <v>525.11</v>
      </c>
      <c r="F180" s="93">
        <f t="shared" si="1"/>
        <v>112.81770329788377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28.06</v>
      </c>
      <c r="E182" s="247">
        <v>58.36</v>
      </c>
      <c r="F182" s="93">
        <f t="shared" si="1"/>
        <v>207.98289379900217</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437.39</v>
      </c>
      <c r="E183" s="247">
        <v>466.75</v>
      </c>
      <c r="F183" s="93">
        <f t="shared" si="1"/>
        <v>106.71254486842408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643.5</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1220.3900000000001</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17625.189999999999</v>
      </c>
      <c r="E187" s="247">
        <v>28368.14</v>
      </c>
      <c r="F187" s="93">
        <f t="shared" si="1"/>
        <v>160.95225072750989</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10915.99</v>
      </c>
      <c r="E188" s="247">
        <v>16050.42</v>
      </c>
      <c r="F188" s="93">
        <f t="shared" si="1"/>
        <v>147.03586207022909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100028.74</v>
      </c>
      <c r="E189" s="247">
        <v>157412.67000000001</v>
      </c>
      <c r="F189" s="93">
        <f t="shared" si="1"/>
        <v>157.36744259699762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1411598.99</v>
      </c>
      <c r="E206" s="104">
        <f t="shared" si="37"/>
        <v>1235991.23</v>
      </c>
      <c r="F206" s="93">
        <f t="shared" si="1"/>
        <v>87.559656726589182</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1411598.99</v>
      </c>
      <c r="E207" s="104">
        <f t="shared" si="38"/>
        <v>1235991.23</v>
      </c>
      <c r="F207" s="93">
        <f t="shared" si="1"/>
        <v>87.559656726589182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7373.47</v>
      </c>
      <c r="E211" s="247">
        <v>0</v>
      </c>
      <c r="F211" s="93">
        <f t="shared" si="1"/>
        <v>0</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1404225.52</v>
      </c>
      <c r="E212" s="247">
        <v>1235991.23</v>
      </c>
      <c r="F212" s="93">
        <f t="shared" si="1"/>
        <v>88.019425113424802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10754882.390000001</v>
      </c>
      <c r="E237" s="104">
        <f t="shared" si="41"/>
        <v>10846443.140000001</v>
      </c>
      <c r="F237" s="93">
        <f t="shared" si="1"/>
        <v>100.85134124837232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9847055.0800000001</v>
      </c>
      <c r="E238" s="104">
        <f t="shared" si="42"/>
        <v>10718595.990000002</v>
      </c>
      <c r="F238" s="93">
        <f t="shared" si="1"/>
        <v>108.85077724171725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11764273.76</v>
      </c>
      <c r="E239" s="104">
        <f t="shared" si="43"/>
        <v>11954587.200000001</v>
      </c>
      <c r="F239" s="93">
        <f t="shared" si="1"/>
        <v>101.61772365963712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11764273.76</v>
      </c>
      <c r="E240" s="247">
        <v>11877823.890000001</v>
      </c>
      <c r="F240" s="93">
        <f t="shared" si="1"/>
        <v>100.96521155760661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76763.31</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1917218.68</v>
      </c>
      <c r="E242" s="104">
        <f t="shared" si="44"/>
        <v>1235991.21</v>
      </c>
      <c r="F242" s="93">
        <f t="shared" si="1"/>
        <v>64.467930700529166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1917218.68</v>
      </c>
      <c r="E243" s="247">
        <v>1235991.21</v>
      </c>
      <c r="F243" s="93">
        <f t="shared" si="1"/>
        <v>64.467930700529166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775992.91000000015</v>
      </c>
      <c r="E245" s="104">
        <f t="shared" si="45"/>
        <v>-9058.6399999996647</v>
      </c>
      <c r="F245" s="93">
        <f t="shared" si="1"/>
        <v>-1.1673611811736351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8146988.6100000003</v>
      </c>
      <c r="E246" s="104">
        <f t="shared" si="46"/>
        <v>7955562.8200000003</v>
      </c>
      <c r="F246" s="93">
        <f t="shared" si="1"/>
        <v>97.65034911470191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6235924.2000000002</v>
      </c>
      <c r="E247" s="247">
        <v>6722447.4699999997</v>
      </c>
      <c r="F247" s="93">
        <f t="shared" si="1"/>
        <v>107.80194329494897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1911064.41</v>
      </c>
      <c r="E249" s="247">
        <v>1233115.3500000001</v>
      </c>
      <c r="F249" s="93">
        <f t="shared" si="1"/>
        <v>64.5250543910239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7370995.7000000002</v>
      </c>
      <c r="E250" s="104">
        <f t="shared" si="47"/>
        <v>7964621.46</v>
      </c>
      <c r="F250" s="93">
        <f t="shared" si="1"/>
        <v>108.05353556236643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7370995.7000000002</v>
      </c>
      <c r="E252" s="247">
        <v>7964621.46</v>
      </c>
      <c r="F252" s="93">
        <f t="shared" si="1"/>
        <v>108.05353556236643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131834.4</v>
      </c>
      <c r="E255" s="247">
        <v>136905.79</v>
      </c>
      <c r="F255" s="93">
        <f t="shared" si="1"/>
        <v>103.84678809172721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1710727.26</v>
      </c>
      <c r="E259" s="104">
        <f t="shared" si="49"/>
        <v>1752992.84</v>
      </c>
      <c r="F259" s="93">
        <f t="shared" si="1"/>
        <v>102.47062059442487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1710727.26</v>
      </c>
      <c r="E260" s="248">
        <v>1752992.84</v>
      </c>
      <c r="F260" s="97">
        <f t="shared" si="1"/>
        <v>102.47062059442487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3348.35</v>
      </c>
      <c r="E262" s="247">
        <v>3348.35</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211245.03</v>
      </c>
      <c r="E264" s="247">
        <v>215144.94</v>
      </c>
      <c r="F264" s="93">
        <f t="shared" si="50"/>
        <v>101.84615467639642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7889.83</v>
      </c>
      <c r="E265" s="247">
        <v>9061.33</v>
      </c>
      <c r="F265" s="93">
        <f t="shared" si="50"/>
        <v>114.84822866905877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15.05</v>
      </c>
      <c r="E268" s="247">
        <v>1259.04</v>
      </c>
      <c r="F268" s="93">
        <f t="shared" si="50"/>
        <v>8365.7142857142844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26.9</v>
      </c>
      <c r="E271" s="247">
        <v>26.9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130215.72</v>
      </c>
      <c r="E287" s="247">
        <v>74868.42</v>
      </c>
      <c r="F287" s="93">
        <f t="shared" si="50"/>
        <v>57.495684852796572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19877.27</v>
      </c>
      <c r="E288" s="247">
        <v>94080.94</v>
      </c>
      <c r="F288" s="93">
        <f t="shared" si="50"/>
        <v>473.30916167059155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84959.56</v>
      </c>
      <c r="E289" s="247">
        <v>130484.46</v>
      </c>
      <c r="F289" s="93">
        <f t="shared" si="50"/>
        <v>153.58419935319816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15069.18</v>
      </c>
      <c r="E290" s="247">
        <v>26928.21</v>
      </c>
      <c r="F290" s="93">
        <f t="shared" si="50"/>
        <v>178.69724829088244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1411598.99</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1235991.23</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2844.05</v>
      </c>
      <c r="E295" s="247">
        <v>2323.14</v>
      </c>
      <c r="F295" s="93">
        <f t="shared" si="50"/>
        <v>81.684217928658072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4908.38</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8071.94</v>
      </c>
      <c r="E299" s="247">
        <v>8818.9</v>
      </c>
      <c r="F299" s="93">
        <f t="shared" si="50"/>
        <v>109.25378533537167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6" sqref="B116:E11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924451</v>
      </c>
      <c r="E5" s="79">
        <f t="shared" si="0"/>
        <v>981802.25</v>
      </c>
      <c r="F5" s="80">
        <f t="shared" ref="F5:F141" si="1">IF(D5&gt;0,IF(E5/D5&gt;=100,"&gt;&gt;100",E5/D5*100),"-")</f>
        <v>106.2038171844695</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898922</v>
      </c>
      <c r="E6" s="81">
        <f t="shared" si="2"/>
        <v>939579.81</v>
      </c>
      <c r="F6" s="63">
        <f t="shared" si="1"/>
        <v>104.52295193576306</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898922</v>
      </c>
      <c r="E7" s="249">
        <v>939579.81</v>
      </c>
      <c r="F7" s="63">
        <f t="shared" si="1"/>
        <v>104.52295193576306</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11617.82</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25529</v>
      </c>
      <c r="E20" s="249">
        <v>30604.62</v>
      </c>
      <c r="F20" s="63">
        <f t="shared" si="1"/>
        <v>119.88178150338831</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79312</v>
      </c>
      <c r="E28" s="81">
        <f t="shared" si="6"/>
        <v>53463.45</v>
      </c>
      <c r="F28" s="63">
        <f t="shared" si="1"/>
        <v>67.409030159370587</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79312</v>
      </c>
      <c r="E30" s="249">
        <v>53463.45</v>
      </c>
      <c r="F30" s="63">
        <f t="shared" si="1"/>
        <v>67.409030159370587</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516231</v>
      </c>
      <c r="E35" s="81">
        <f t="shared" si="7"/>
        <v>575652.44999999995</v>
      </c>
      <c r="F35" s="63">
        <f t="shared" si="1"/>
        <v>111.51063186829151</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516231</v>
      </c>
      <c r="E36" s="81">
        <f t="shared" si="8"/>
        <v>575352.44999999995</v>
      </c>
      <c r="F36" s="63">
        <f t="shared" si="1"/>
        <v>111.45251834934359</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516231</v>
      </c>
      <c r="E37" s="249">
        <v>575352.44999999995</v>
      </c>
      <c r="F37" s="63">
        <f t="shared" si="1"/>
        <v>111.45251834934359</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300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49271</v>
      </c>
      <c r="E75" s="81">
        <f t="shared" si="15"/>
        <v>0</v>
      </c>
      <c r="F75" s="63">
        <f t="shared" si="1"/>
        <v>0</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18374</v>
      </c>
      <c r="E76" s="249">
        <v>0</v>
      </c>
      <c r="F76" s="63">
        <f t="shared" si="1"/>
        <v>0</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30897</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232850</v>
      </c>
      <c r="E82" s="81">
        <f t="shared" si="16"/>
        <v>333416.07999999996</v>
      </c>
      <c r="F82" s="63">
        <f t="shared" si="1"/>
        <v>143.18921193901653</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95087</v>
      </c>
      <c r="E84" s="249">
        <v>266777.73</v>
      </c>
      <c r="F84" s="63">
        <f t="shared" si="1"/>
        <v>280.56172768096582</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23625</v>
      </c>
      <c r="E85" s="249">
        <v>3600</v>
      </c>
      <c r="F85" s="63">
        <f t="shared" si="1"/>
        <v>15.238095238095239</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114138</v>
      </c>
      <c r="E88" s="249">
        <v>63038.35</v>
      </c>
      <c r="F88" s="63">
        <f t="shared" si="1"/>
        <v>55.229940948676159</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6717</v>
      </c>
      <c r="E89" s="81">
        <f t="shared" si="17"/>
        <v>16218.52</v>
      </c>
      <c r="F89" s="63">
        <f t="shared" si="1"/>
        <v>241.45481613815693</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6717</v>
      </c>
      <c r="E106" s="249">
        <v>16218.52</v>
      </c>
      <c r="F106" s="63">
        <f t="shared" si="1"/>
        <v>241.45481613815693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243089</v>
      </c>
      <c r="E107" s="81">
        <f t="shared" si="21"/>
        <v>221199.77999999997</v>
      </c>
      <c r="F107" s="63">
        <f t="shared" si="1"/>
        <v>90.995388520253883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195664</v>
      </c>
      <c r="E108" s="249">
        <v>74219.91</v>
      </c>
      <c r="F108" s="63">
        <f t="shared" si="1"/>
        <v>37.932327868182192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10739</v>
      </c>
      <c r="E109" s="249">
        <v>102311.65</v>
      </c>
      <c r="F109" s="63">
        <f t="shared" si="1"/>
        <v>952.71114628922612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18234</v>
      </c>
      <c r="E111" s="249">
        <v>25131.68</v>
      </c>
      <c r="F111" s="63">
        <f t="shared" si="1"/>
        <v>137.82867171218604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4512.58</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18452</v>
      </c>
      <c r="E113" s="249">
        <v>15023.96</v>
      </c>
      <c r="F113" s="63">
        <f t="shared" si="1"/>
        <v>81.421851289833086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333984.96000000002</v>
      </c>
      <c r="E114" s="81">
        <f t="shared" si="22"/>
        <v>297202.01</v>
      </c>
      <c r="F114" s="63">
        <f t="shared" si="1"/>
        <v>88.98664478783715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314872.96000000002</v>
      </c>
      <c r="E115" s="81">
        <f t="shared" si="23"/>
        <v>278902.01</v>
      </c>
      <c r="F115" s="63">
        <f t="shared" si="1"/>
        <v>88.576043493858606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313079.96000000002</v>
      </c>
      <c r="E116" s="249">
        <v>278437.48</v>
      </c>
      <c r="F116" s="63">
        <f t="shared" si="1"/>
        <v>88.93494173181827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1793</v>
      </c>
      <c r="E117" s="249">
        <v>464.53</v>
      </c>
      <c r="F117" s="63">
        <f t="shared" si="1"/>
        <v>25.907975460122696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9755</v>
      </c>
      <c r="E118" s="81">
        <f t="shared" si="24"/>
        <v>11000</v>
      </c>
      <c r="F118" s="63">
        <f t="shared" si="1"/>
        <v>112.76268580215275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9755</v>
      </c>
      <c r="E120" s="249">
        <v>11000</v>
      </c>
      <c r="F120" s="63">
        <f t="shared" si="1"/>
        <v>112.76268580215275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9357</v>
      </c>
      <c r="E125" s="249">
        <v>7300</v>
      </c>
      <c r="F125" s="63">
        <f t="shared" si="1"/>
        <v>78.016458266538422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32363</v>
      </c>
      <c r="E129" s="81">
        <f t="shared" si="26"/>
        <v>32876.33</v>
      </c>
      <c r="F129" s="63">
        <f t="shared" si="1"/>
        <v>101.58616321107439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8680</v>
      </c>
      <c r="E135" s="249">
        <v>9307</v>
      </c>
      <c r="F135" s="63">
        <f t="shared" si="1"/>
        <v>107.22350230414746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23683</v>
      </c>
      <c r="E140" s="249">
        <v>23569.33</v>
      </c>
      <c r="F140" s="63">
        <f t="shared" si="1"/>
        <v>99.520035468479506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2418268.96</v>
      </c>
      <c r="E141" s="106">
        <f t="shared" si="28"/>
        <v>2511830.87</v>
      </c>
      <c r="F141" s="82">
        <f t="shared" si="1"/>
        <v>103.86896211908538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7662.87</v>
      </c>
      <c r="E5" s="107">
        <f t="shared" si="0"/>
        <v>9401.5400000000009</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7662.87</v>
      </c>
      <c r="E22" s="108">
        <f t="shared" si="3"/>
        <v>9401.5400000000009</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7662.87</v>
      </c>
      <c r="E23" s="108">
        <f t="shared" si="4"/>
        <v>9401.5400000000009</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7662.87</v>
      </c>
      <c r="E25" s="250">
        <v>9401.5400000000009</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D42" sqref="D4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1647112.15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2499249.2499999995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35</v>
      </c>
      <c r="B8" s="115" t="s">
        <v>2867</v>
      </c>
      <c r="C8" s="186" t="s">
        <v>2868</v>
      </c>
      <c r="D8" s="40">
        <f>SUM(D9:D16)</f>
        <v>1857465.4999999995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590492.64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1088973.6399999999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35302.629999999997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1994.18</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50823.68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14785.32</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75093.41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590246.31000000006</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51537.440000000002</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51537.440000000002</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2584008.14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35</v>
      </c>
      <c r="B26" s="115" t="s">
        <v>2898</v>
      </c>
      <c r="C26" s="186" t="s">
        <v>2899</v>
      </c>
      <c r="D26" s="40">
        <f>SUM(D27:D34)</f>
        <v>1824000.56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581936.93999999994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1079424.56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35242.959999999999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1350.68</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52044.07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4042.37</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69958.98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532862.38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227145.2</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227145.2</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1562353.2599999993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205352.89</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35</v>
      </c>
      <c r="B49" s="166" t="s">
        <v>2931</v>
      </c>
      <c r="C49" s="186" t="s">
        <v>2932</v>
      </c>
      <c r="D49" s="40">
        <f>D50+D55+D60+D65+D70+D75+D80+D85</f>
        <v>74868.42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46500.28</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11844.62</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15604.19</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3124.71</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15926.76</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28368.14</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3600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7142.95</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17625.189999999999</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130484.47</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103999.85</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6475.43</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3162.86</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16846.330000000002</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1357000.3699999999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35</v>
      </c>
      <c r="B103" s="85" t="s">
        <v>2846</v>
      </c>
      <c r="C103" s="186" t="s">
        <v>2997</v>
      </c>
      <c r="D103" s="254">
        <v>94080.93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26928.21</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1235991.23</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2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37172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Stana</cp:lastModifiedBy>
  <cp:lastPrinted>2024-02-26T09:59:13Z</cp:lastPrinted>
  <dcterms:created xsi:type="dcterms:W3CDTF">2022-04-01T05:14:30Z</dcterms:created>
  <dcterms:modified xsi:type="dcterms:W3CDTF">2024-02-26T09:59:52Z</dcterms:modified>
</cp:coreProperties>
</file>