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ana\Documents\FINANCIJSKI IZVJEŠTAJI\2022\12.2022\konsolidacija 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508"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E279" i="9" s="1"/>
  <c r="B279" i="9" s="1"/>
  <c r="G279" i="9"/>
  <c r="F279" i="9"/>
  <c r="F278" i="9"/>
  <c r="F277" i="9"/>
  <c r="F276" i="9"/>
  <c r="F275" i="9"/>
  <c r="L274" i="9"/>
  <c r="F274" i="9" s="1"/>
  <c r="H274" i="9"/>
  <c r="I273" i="9"/>
  <c r="H273" i="9"/>
  <c r="F273" i="9"/>
  <c r="E272" i="9"/>
  <c r="M271" i="9"/>
  <c r="F271" i="9" s="1"/>
  <c r="B271" i="9" s="1"/>
  <c r="L271" i="9"/>
  <c r="E271" i="9"/>
  <c r="M270" i="9"/>
  <c r="L270" i="9"/>
  <c r="F270" i="9" s="1"/>
  <c r="E270" i="9"/>
  <c r="M269" i="9"/>
  <c r="F269" i="9" s="1"/>
  <c r="L269" i="9"/>
  <c r="E269" i="9"/>
  <c r="B269" i="9"/>
  <c r="M268" i="9"/>
  <c r="L268" i="9"/>
  <c r="F268" i="9" s="1"/>
  <c r="E268" i="9"/>
  <c r="M267" i="9"/>
  <c r="F267" i="9" s="1"/>
  <c r="B267" i="9" s="1"/>
  <c r="L267" i="9"/>
  <c r="E267" i="9"/>
  <c r="M266" i="9"/>
  <c r="L266" i="9"/>
  <c r="F266" i="9" s="1"/>
  <c r="E266" i="9"/>
  <c r="M265" i="9"/>
  <c r="F265" i="9" s="1"/>
  <c r="L265" i="9"/>
  <c r="E265" i="9"/>
  <c r="B265" i="9"/>
  <c r="M264" i="9"/>
  <c r="L264" i="9"/>
  <c r="F264" i="9" s="1"/>
  <c r="E264" i="9"/>
  <c r="M263" i="9"/>
  <c r="F263" i="9" s="1"/>
  <c r="B263" i="9" s="1"/>
  <c r="L263" i="9"/>
  <c r="E263" i="9"/>
  <c r="M262" i="9"/>
  <c r="L262" i="9"/>
  <c r="F262" i="9" s="1"/>
  <c r="E262" i="9"/>
  <c r="M261" i="9"/>
  <c r="F261" i="9" s="1"/>
  <c r="L261" i="9"/>
  <c r="E261" i="9"/>
  <c r="B261" i="9"/>
  <c r="M260" i="9"/>
  <c r="L260" i="9"/>
  <c r="F260" i="9" s="1"/>
  <c r="E260" i="9"/>
  <c r="M259" i="9"/>
  <c r="F259" i="9" s="1"/>
  <c r="B259" i="9" s="1"/>
  <c r="L259" i="9"/>
  <c r="E259" i="9"/>
  <c r="M258" i="9"/>
  <c r="L258" i="9"/>
  <c r="F258" i="9" s="1"/>
  <c r="E258" i="9"/>
  <c r="M257" i="9"/>
  <c r="F257" i="9" s="1"/>
  <c r="L257" i="9"/>
  <c r="E257" i="9"/>
  <c r="B257" i="9"/>
  <c r="M256" i="9"/>
  <c r="L256" i="9"/>
  <c r="F256" i="9" s="1"/>
  <c r="E256" i="9"/>
  <c r="M255" i="9"/>
  <c r="F255" i="9" s="1"/>
  <c r="B255" i="9" s="1"/>
  <c r="L255" i="9"/>
  <c r="E255" i="9"/>
  <c r="M254" i="9"/>
  <c r="L254" i="9"/>
  <c r="F254" i="9" s="1"/>
  <c r="E254" i="9"/>
  <c r="M253" i="9"/>
  <c r="F253" i="9" s="1"/>
  <c r="L253" i="9"/>
  <c r="E253" i="9"/>
  <c r="B253" i="9"/>
  <c r="M252" i="9"/>
  <c r="L252" i="9"/>
  <c r="F252" i="9" s="1"/>
  <c r="E252" i="9"/>
  <c r="M251" i="9"/>
  <c r="F251" i="9" s="1"/>
  <c r="B251" i="9" s="1"/>
  <c r="L251" i="9"/>
  <c r="E251" i="9"/>
  <c r="M250" i="9"/>
  <c r="L250" i="9"/>
  <c r="F250" i="9" s="1"/>
  <c r="E250" i="9"/>
  <c r="M249" i="9"/>
  <c r="F249" i="9" s="1"/>
  <c r="L249" i="9"/>
  <c r="E249" i="9"/>
  <c r="B249" i="9"/>
  <c r="M248" i="9"/>
  <c r="L248" i="9"/>
  <c r="F248" i="9" s="1"/>
  <c r="E248" i="9"/>
  <c r="M247" i="9"/>
  <c r="F247" i="9" s="1"/>
  <c r="B247" i="9" s="1"/>
  <c r="L247" i="9"/>
  <c r="E247" i="9"/>
  <c r="M246" i="9"/>
  <c r="L246" i="9"/>
  <c r="F246" i="9" s="1"/>
  <c r="E246" i="9"/>
  <c r="M245" i="9"/>
  <c r="F245" i="9" s="1"/>
  <c r="L245" i="9"/>
  <c r="E245" i="9"/>
  <c r="B245" i="9"/>
  <c r="M244" i="9"/>
  <c r="L244" i="9"/>
  <c r="F244" i="9" s="1"/>
  <c r="E244" i="9"/>
  <c r="M243" i="9"/>
  <c r="F243" i="9" s="1"/>
  <c r="B243" i="9" s="1"/>
  <c r="L243" i="9"/>
  <c r="E243" i="9"/>
  <c r="M242" i="9"/>
  <c r="L242" i="9"/>
  <c r="F242" i="9" s="1"/>
  <c r="E242" i="9"/>
  <c r="M241" i="9"/>
  <c r="F241" i="9" s="1"/>
  <c r="L241" i="9"/>
  <c r="E241" i="9"/>
  <c r="B241" i="9"/>
  <c r="M240" i="9"/>
  <c r="L240" i="9"/>
  <c r="F240" i="9" s="1"/>
  <c r="E240" i="9"/>
  <c r="M239" i="9"/>
  <c r="F239" i="9" s="1"/>
  <c r="B239" i="9" s="1"/>
  <c r="L239" i="9"/>
  <c r="E239" i="9"/>
  <c r="M238" i="9"/>
  <c r="L238" i="9"/>
  <c r="F238" i="9" s="1"/>
  <c r="E238" i="9"/>
  <c r="M237" i="9"/>
  <c r="F237" i="9" s="1"/>
  <c r="L237" i="9"/>
  <c r="E237" i="9"/>
  <c r="B237" i="9"/>
  <c r="M236" i="9"/>
  <c r="L236" i="9"/>
  <c r="F236" i="9" s="1"/>
  <c r="E236" i="9"/>
  <c r="M235" i="9"/>
  <c r="F235" i="9" s="1"/>
  <c r="B235" i="9" s="1"/>
  <c r="L235" i="9"/>
  <c r="E235" i="9"/>
  <c r="M234" i="9"/>
  <c r="L234" i="9"/>
  <c r="F234" i="9" s="1"/>
  <c r="E234" i="9"/>
  <c r="M233" i="9"/>
  <c r="F233" i="9" s="1"/>
  <c r="L233" i="9"/>
  <c r="E233" i="9"/>
  <c r="B233" i="9"/>
  <c r="M232" i="9"/>
  <c r="L232" i="9"/>
  <c r="F232" i="9" s="1"/>
  <c r="E232" i="9"/>
  <c r="M231" i="9"/>
  <c r="F231" i="9" s="1"/>
  <c r="B231" i="9" s="1"/>
  <c r="L231" i="9"/>
  <c r="E231" i="9"/>
  <c r="M230" i="9"/>
  <c r="L230" i="9"/>
  <c r="F230" i="9" s="1"/>
  <c r="E230" i="9"/>
  <c r="M229" i="9"/>
  <c r="F229" i="9" s="1"/>
  <c r="L229" i="9"/>
  <c r="E229" i="9"/>
  <c r="B229" i="9"/>
  <c r="M228" i="9"/>
  <c r="L228" i="9"/>
  <c r="F228" i="9" s="1"/>
  <c r="E228" i="9"/>
  <c r="M227" i="9"/>
  <c r="F227" i="9" s="1"/>
  <c r="B227" i="9" s="1"/>
  <c r="L227" i="9"/>
  <c r="E227" i="9"/>
  <c r="M226" i="9"/>
  <c r="L226" i="9"/>
  <c r="F226" i="9" s="1"/>
  <c r="E226" i="9"/>
  <c r="H225" i="9"/>
  <c r="G225" i="9"/>
  <c r="F225" i="9"/>
  <c r="M224" i="9"/>
  <c r="L224" i="9"/>
  <c r="F224" i="9" s="1"/>
  <c r="E224" i="9"/>
  <c r="M223" i="9"/>
  <c r="L223" i="9"/>
  <c r="F223" i="9"/>
  <c r="B223" i="9" s="1"/>
  <c r="E223" i="9"/>
  <c r="M222" i="9"/>
  <c r="L222" i="9"/>
  <c r="E222" i="9"/>
  <c r="M221" i="9"/>
  <c r="L221" i="9"/>
  <c r="F221" i="9" s="1"/>
  <c r="B221" i="9" s="1"/>
  <c r="E221" i="9"/>
  <c r="M220" i="9"/>
  <c r="L220" i="9"/>
  <c r="E220" i="9"/>
  <c r="M219" i="9"/>
  <c r="L219" i="9"/>
  <c r="F219" i="9" s="1"/>
  <c r="B219" i="9" s="1"/>
  <c r="E219" i="9"/>
  <c r="M218" i="9"/>
  <c r="L218" i="9"/>
  <c r="E218" i="9"/>
  <c r="M217" i="9"/>
  <c r="L217" i="9"/>
  <c r="F217" i="9"/>
  <c r="B217" i="9" s="1"/>
  <c r="E217" i="9"/>
  <c r="M216" i="9"/>
  <c r="L216" i="9"/>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G157" i="9"/>
  <c r="F157" i="9"/>
  <c r="E157" i="9"/>
  <c r="B157" i="9" s="1"/>
  <c r="H156" i="9"/>
  <c r="G156" i="9"/>
  <c r="F156" i="9"/>
  <c r="E156" i="9"/>
  <c r="H155" i="9"/>
  <c r="G155" i="9"/>
  <c r="E155" i="9" s="1"/>
  <c r="F155" i="9"/>
  <c r="H154" i="9"/>
  <c r="G154" i="9"/>
  <c r="E154" i="9" s="1"/>
  <c r="B154" i="9" s="1"/>
  <c r="F154" i="9"/>
  <c r="H153" i="9"/>
  <c r="G153" i="9"/>
  <c r="F153" i="9"/>
  <c r="E153" i="9"/>
  <c r="B153" i="9" s="1"/>
  <c r="H152" i="9"/>
  <c r="G152" i="9"/>
  <c r="F152" i="9"/>
  <c r="E152" i="9"/>
  <c r="H151" i="9"/>
  <c r="G151" i="9"/>
  <c r="E151" i="9" s="1"/>
  <c r="F151" i="9"/>
  <c r="H150" i="9"/>
  <c r="G150" i="9"/>
  <c r="E150" i="9" s="1"/>
  <c r="B150" i="9" s="1"/>
  <c r="F150" i="9"/>
  <c r="H149" i="9"/>
  <c r="G149" i="9"/>
  <c r="F149" i="9"/>
  <c r="E149" i="9"/>
  <c r="B149" i="9" s="1"/>
  <c r="H148" i="9"/>
  <c r="G148" i="9"/>
  <c r="F148" i="9"/>
  <c r="E148" i="9"/>
  <c r="H147" i="9"/>
  <c r="G147" i="9"/>
  <c r="E147" i="9" s="1"/>
  <c r="F147" i="9"/>
  <c r="H146" i="9"/>
  <c r="G146" i="9"/>
  <c r="E146" i="9" s="1"/>
  <c r="B146" i="9" s="1"/>
  <c r="F146" i="9"/>
  <c r="H145" i="9"/>
  <c r="G145" i="9"/>
  <c r="F145" i="9"/>
  <c r="E145" i="9"/>
  <c r="B145" i="9" s="1"/>
  <c r="H144" i="9"/>
  <c r="G144" i="9"/>
  <c r="F144" i="9"/>
  <c r="E144" i="9"/>
  <c r="H143" i="9"/>
  <c r="G143" i="9"/>
  <c r="E143" i="9" s="1"/>
  <c r="F143" i="9"/>
  <c r="F142" i="9"/>
  <c r="H141" i="9"/>
  <c r="G141" i="9"/>
  <c r="F141" i="9"/>
  <c r="E141" i="9"/>
  <c r="B141" i="9" s="1"/>
  <c r="H140" i="9"/>
  <c r="G140" i="9"/>
  <c r="F140" i="9"/>
  <c r="E140" i="9"/>
  <c r="H139" i="9"/>
  <c r="G139" i="9"/>
  <c r="E139" i="9" s="1"/>
  <c r="F139" i="9"/>
  <c r="H138" i="9"/>
  <c r="G138" i="9"/>
  <c r="E138" i="9" s="1"/>
  <c r="B138" i="9" s="1"/>
  <c r="F138" i="9"/>
  <c r="H137" i="9"/>
  <c r="G137" i="9"/>
  <c r="F137" i="9"/>
  <c r="E137" i="9"/>
  <c r="B137" i="9" s="1"/>
  <c r="H136" i="9"/>
  <c r="G136" i="9"/>
  <c r="F136" i="9"/>
  <c r="E136" i="9"/>
  <c r="H135" i="9"/>
  <c r="G135" i="9"/>
  <c r="E135" i="9" s="1"/>
  <c r="F135" i="9"/>
  <c r="H134" i="9"/>
  <c r="G134" i="9"/>
  <c r="E134" i="9" s="1"/>
  <c r="B134" i="9" s="1"/>
  <c r="F134" i="9"/>
  <c r="H133" i="9"/>
  <c r="G133" i="9"/>
  <c r="F133" i="9"/>
  <c r="E133" i="9"/>
  <c r="B133" i="9" s="1"/>
  <c r="H132" i="9"/>
  <c r="G132" i="9"/>
  <c r="F132" i="9"/>
  <c r="E132" i="9"/>
  <c r="H131" i="9"/>
  <c r="G131" i="9"/>
  <c r="E131" i="9" s="1"/>
  <c r="F131" i="9"/>
  <c r="H130" i="9"/>
  <c r="G130" i="9"/>
  <c r="E130" i="9" s="1"/>
  <c r="B130" i="9" s="1"/>
  <c r="F130" i="9"/>
  <c r="H129" i="9"/>
  <c r="G129" i="9"/>
  <c r="F129" i="9"/>
  <c r="E129" i="9"/>
  <c r="B129" i="9" s="1"/>
  <c r="H128" i="9"/>
  <c r="E128" i="9" s="1"/>
  <c r="G128" i="9"/>
  <c r="F128" i="9"/>
  <c r="B128" i="9"/>
  <c r="H127" i="9"/>
  <c r="G127" i="9"/>
  <c r="F127" i="9"/>
  <c r="E127" i="9"/>
  <c r="B127" i="9" s="1"/>
  <c r="H126" i="9"/>
  <c r="G126" i="9"/>
  <c r="E126" i="9" s="1"/>
  <c r="F126" i="9"/>
  <c r="B126" i="9"/>
  <c r="H125" i="9"/>
  <c r="G125" i="9"/>
  <c r="F125" i="9"/>
  <c r="E125" i="9"/>
  <c r="B125" i="9" s="1"/>
  <c r="H124" i="9"/>
  <c r="E124" i="9" s="1"/>
  <c r="G124" i="9"/>
  <c r="F124" i="9"/>
  <c r="H123" i="9"/>
  <c r="G123" i="9"/>
  <c r="E123" i="9" s="1"/>
  <c r="B123" i="9" s="1"/>
  <c r="F123" i="9"/>
  <c r="H122" i="9"/>
  <c r="G122" i="9"/>
  <c r="E122" i="9" s="1"/>
  <c r="B122" i="9" s="1"/>
  <c r="F122" i="9"/>
  <c r="H121" i="9"/>
  <c r="G121" i="9"/>
  <c r="E121" i="9" s="1"/>
  <c r="B121" i="9" s="1"/>
  <c r="F121" i="9"/>
  <c r="H120" i="9"/>
  <c r="G120" i="9"/>
  <c r="F120" i="9"/>
  <c r="H119" i="9"/>
  <c r="G119" i="9"/>
  <c r="F119" i="9"/>
  <c r="E119" i="9"/>
  <c r="B119" i="9" s="1"/>
  <c r="H118" i="9"/>
  <c r="E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F112" i="9"/>
  <c r="H111" i="9"/>
  <c r="G111" i="9"/>
  <c r="F111" i="9"/>
  <c r="E111" i="9"/>
  <c r="B111" i="9" s="1"/>
  <c r="H110" i="9"/>
  <c r="E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F104" i="9"/>
  <c r="H103" i="9"/>
  <c r="G103" i="9"/>
  <c r="F103" i="9"/>
  <c r="E103" i="9"/>
  <c r="B103" i="9" s="1"/>
  <c r="H102" i="9"/>
  <c r="E102" i="9" s="1"/>
  <c r="G102" i="9"/>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F96" i="9"/>
  <c r="H95" i="9"/>
  <c r="G95" i="9"/>
  <c r="F95" i="9"/>
  <c r="E95" i="9"/>
  <c r="B95" i="9" s="1"/>
  <c r="H94" i="9"/>
  <c r="E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F88" i="9"/>
  <c r="H87" i="9"/>
  <c r="G87" i="9"/>
  <c r="F87" i="9"/>
  <c r="E87" i="9"/>
  <c r="B87" i="9" s="1"/>
  <c r="H86" i="9"/>
  <c r="E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F80" i="9"/>
  <c r="H79" i="9"/>
  <c r="G79" i="9"/>
  <c r="F79" i="9"/>
  <c r="E79" i="9"/>
  <c r="B79" i="9" s="1"/>
  <c r="H78" i="9"/>
  <c r="E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F72" i="9"/>
  <c r="H71" i="9"/>
  <c r="G71" i="9"/>
  <c r="F71" i="9"/>
  <c r="E71" i="9"/>
  <c r="B71" i="9" s="1"/>
  <c r="H70" i="9"/>
  <c r="G70" i="9"/>
  <c r="F70" i="9"/>
  <c r="H69" i="9"/>
  <c r="G69" i="9"/>
  <c r="E69" i="9" s="1"/>
  <c r="B69" i="9" s="1"/>
  <c r="F69" i="9"/>
  <c r="H68" i="9"/>
  <c r="G68" i="9"/>
  <c r="E68" i="9" s="1"/>
  <c r="B68" i="9" s="1"/>
  <c r="F68" i="9"/>
  <c r="H67" i="9"/>
  <c r="G67" i="9"/>
  <c r="E67" i="9" s="1"/>
  <c r="B67" i="9" s="1"/>
  <c r="F67" i="9"/>
  <c r="H66" i="9"/>
  <c r="E66" i="9" s="1"/>
  <c r="B66" i="9" s="1"/>
  <c r="G66" i="9"/>
  <c r="F66" i="9"/>
  <c r="H65" i="9"/>
  <c r="G65" i="9"/>
  <c r="E65" i="9" s="1"/>
  <c r="B65" i="9" s="1"/>
  <c r="F65" i="9"/>
  <c r="H64" i="9"/>
  <c r="G64" i="9"/>
  <c r="F64" i="9"/>
  <c r="H63" i="9"/>
  <c r="G63" i="9"/>
  <c r="F63" i="9"/>
  <c r="E63" i="9"/>
  <c r="B63" i="9" s="1"/>
  <c r="H62" i="9"/>
  <c r="E62" i="9" s="1"/>
  <c r="G62" i="9"/>
  <c r="F62" i="9"/>
  <c r="H61" i="9"/>
  <c r="G61" i="9"/>
  <c r="E61" i="9" s="1"/>
  <c r="B61" i="9" s="1"/>
  <c r="F61" i="9"/>
  <c r="H60" i="9"/>
  <c r="G60" i="9"/>
  <c r="E60" i="9" s="1"/>
  <c r="B60" i="9" s="1"/>
  <c r="F60" i="9"/>
  <c r="H59" i="9"/>
  <c r="G59" i="9"/>
  <c r="E59" i="9" s="1"/>
  <c r="B59" i="9" s="1"/>
  <c r="F59" i="9"/>
  <c r="H58" i="9"/>
  <c r="E58" i="9" s="1"/>
  <c r="B58" i="9" s="1"/>
  <c r="G58" i="9"/>
  <c r="F58" i="9"/>
  <c r="H57" i="9"/>
  <c r="G57" i="9"/>
  <c r="E57" i="9" s="1"/>
  <c r="B57" i="9" s="1"/>
  <c r="F57" i="9"/>
  <c r="H56" i="9"/>
  <c r="G56" i="9"/>
  <c r="F56" i="9"/>
  <c r="H55" i="9"/>
  <c r="G55" i="9"/>
  <c r="F55" i="9"/>
  <c r="E55" i="9"/>
  <c r="B55" i="9" s="1"/>
  <c r="H54" i="9"/>
  <c r="E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F48" i="9"/>
  <c r="H47" i="9"/>
  <c r="G47" i="9"/>
  <c r="F47" i="9"/>
  <c r="E47" i="9"/>
  <c r="B47" i="9" s="1"/>
  <c r="H46" i="9"/>
  <c r="G46" i="9"/>
  <c r="F46" i="9"/>
  <c r="H45" i="9"/>
  <c r="G45" i="9"/>
  <c r="E45" i="9" s="1"/>
  <c r="B45" i="9" s="1"/>
  <c r="F45" i="9"/>
  <c r="H44" i="9"/>
  <c r="G44" i="9"/>
  <c r="F44" i="9"/>
  <c r="H43" i="9"/>
  <c r="G43" i="9"/>
  <c r="F43" i="9"/>
  <c r="E43" i="9"/>
  <c r="B43" i="9" s="1"/>
  <c r="H42" i="9"/>
  <c r="E42" i="9" s="1"/>
  <c r="B42" i="9" s="1"/>
  <c r="G42" i="9"/>
  <c r="F42" i="9"/>
  <c r="H41" i="9"/>
  <c r="G41" i="9"/>
  <c r="E41" i="9" s="1"/>
  <c r="B41" i="9" s="1"/>
  <c r="F41" i="9"/>
  <c r="H40" i="9"/>
  <c r="G40" i="9"/>
  <c r="F40" i="9"/>
  <c r="H39" i="9"/>
  <c r="E39" i="9" s="1"/>
  <c r="B39" i="9" s="1"/>
  <c r="G39" i="9"/>
  <c r="F39" i="9"/>
  <c r="H38" i="9"/>
  <c r="E38" i="9" s="1"/>
  <c r="G38" i="9"/>
  <c r="F38" i="9"/>
  <c r="H37" i="9"/>
  <c r="G37" i="9"/>
  <c r="F37" i="9"/>
  <c r="H36" i="9"/>
  <c r="G36" i="9"/>
  <c r="E36" i="9" s="1"/>
  <c r="B36" i="9" s="1"/>
  <c r="F36" i="9"/>
  <c r="H35" i="9"/>
  <c r="G35" i="9"/>
  <c r="F35" i="9"/>
  <c r="E35" i="9"/>
  <c r="B35" i="9" s="1"/>
  <c r="H34" i="9"/>
  <c r="G34" i="9"/>
  <c r="F34" i="9"/>
  <c r="H33" i="9"/>
  <c r="G33" i="9"/>
  <c r="F33" i="9"/>
  <c r="H32" i="9"/>
  <c r="G32" i="9"/>
  <c r="F32" i="9"/>
  <c r="H31" i="9"/>
  <c r="G31" i="9"/>
  <c r="F31" i="9"/>
  <c r="E31" i="9"/>
  <c r="B31" i="9" s="1"/>
  <c r="H30" i="9"/>
  <c r="E30" i="9" s="1"/>
  <c r="G30" i="9"/>
  <c r="F30" i="9"/>
  <c r="H29" i="9"/>
  <c r="G29" i="9"/>
  <c r="E29" i="9" s="1"/>
  <c r="B29" i="9" s="1"/>
  <c r="F29" i="9"/>
  <c r="H28" i="9"/>
  <c r="G28" i="9"/>
  <c r="E28" i="9" s="1"/>
  <c r="B28" i="9" s="1"/>
  <c r="F28" i="9"/>
  <c r="H27" i="9"/>
  <c r="G27" i="9"/>
  <c r="F27" i="9"/>
  <c r="H26" i="9"/>
  <c r="G26" i="9"/>
  <c r="F26" i="9"/>
  <c r="H25" i="9"/>
  <c r="G25" i="9"/>
  <c r="F25" i="9"/>
  <c r="H24" i="9"/>
  <c r="G24" i="9"/>
  <c r="F24" i="9"/>
  <c r="H23" i="9"/>
  <c r="G23" i="9"/>
  <c r="F23" i="9"/>
  <c r="E23" i="9"/>
  <c r="B23" i="9" s="1"/>
  <c r="H22" i="9"/>
  <c r="G22" i="9"/>
  <c r="F22" i="9"/>
  <c r="H21" i="9"/>
  <c r="G21" i="9"/>
  <c r="E21" i="9" s="1"/>
  <c r="B21" i="9" s="1"/>
  <c r="F21" i="9"/>
  <c r="F20" i="9"/>
  <c r="F4" i="9"/>
  <c r="O3" i="9"/>
  <c r="G274" i="9" s="1"/>
  <c r="E274" i="9" s="1"/>
  <c r="B274" i="9" s="1"/>
  <c r="I3" i="9"/>
  <c r="H3" i="9"/>
  <c r="G3" i="9"/>
  <c r="D101" i="8"/>
  <c r="I36" i="3" s="1"/>
  <c r="D95" i="8"/>
  <c r="D90" i="8"/>
  <c r="D85" i="8"/>
  <c r="D80" i="8"/>
  <c r="C1555" i="1" s="1"/>
  <c r="H1555" i="1" s="1"/>
  <c r="D75" i="8"/>
  <c r="D70" i="8"/>
  <c r="D65" i="8"/>
  <c r="D60" i="8"/>
  <c r="D55" i="8"/>
  <c r="D49" i="8" s="1"/>
  <c r="C1524" i="1" s="1"/>
  <c r="G1524" i="1" s="1"/>
  <c r="D50" i="8"/>
  <c r="D44" i="8"/>
  <c r="D36" i="8"/>
  <c r="D26" i="8"/>
  <c r="D24" i="8" s="1"/>
  <c r="C1499" i="1" s="1"/>
  <c r="D18" i="8"/>
  <c r="D8" i="8"/>
  <c r="C1483" i="1" s="1"/>
  <c r="D6" i="8"/>
  <c r="E44" i="7"/>
  <c r="D44" i="7"/>
  <c r="H32" i="3" s="1"/>
  <c r="E39" i="7"/>
  <c r="D1470" i="1" s="1"/>
  <c r="D39" i="7"/>
  <c r="E30" i="7"/>
  <c r="D30" i="7"/>
  <c r="E23" i="7"/>
  <c r="E22" i="7" s="1"/>
  <c r="I30" i="3" s="1"/>
  <c r="D23" i="7"/>
  <c r="D22" i="7" s="1"/>
  <c r="C1453" i="1" s="1"/>
  <c r="E14" i="7"/>
  <c r="D14" i="7"/>
  <c r="E7" i="7"/>
  <c r="D7" i="7"/>
  <c r="E6"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D1333" i="1" s="1"/>
  <c r="D39" i="6"/>
  <c r="F39" i="6" s="1"/>
  <c r="F38" i="6"/>
  <c r="F37" i="6"/>
  <c r="E36" i="6"/>
  <c r="F36" i="6" s="1"/>
  <c r="D36" i="6"/>
  <c r="C1330" i="1" s="1"/>
  <c r="F34" i="6"/>
  <c r="F33" i="6"/>
  <c r="F32" i="6"/>
  <c r="F31" i="6"/>
  <c r="F30" i="6"/>
  <c r="F29" i="6"/>
  <c r="E28" i="6"/>
  <c r="D1322" i="1" s="1"/>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D250" i="5"/>
  <c r="F250" i="5" s="1"/>
  <c r="F249" i="5"/>
  <c r="F248" i="5"/>
  <c r="F247" i="5"/>
  <c r="E246" i="5"/>
  <c r="D1223" i="1" s="1"/>
  <c r="D246" i="5"/>
  <c r="F244" i="5"/>
  <c r="F243" i="5"/>
  <c r="E242" i="5"/>
  <c r="D1219" i="1" s="1"/>
  <c r="D242" i="5"/>
  <c r="F241" i="5"/>
  <c r="F240" i="5"/>
  <c r="E239" i="5"/>
  <c r="E238" i="5" s="1"/>
  <c r="D1215" i="1" s="1"/>
  <c r="D239" i="5"/>
  <c r="C1216"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E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157" i="1" s="1"/>
  <c r="D180" i="5"/>
  <c r="F179" i="5"/>
  <c r="F178" i="5"/>
  <c r="E177" i="5"/>
  <c r="H289" i="9"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1065" i="1" s="1"/>
  <c r="D88" i="5"/>
  <c r="F86" i="5"/>
  <c r="F85" i="5"/>
  <c r="F84" i="5"/>
  <c r="F83" i="5"/>
  <c r="F82" i="5"/>
  <c r="F81" i="5"/>
  <c r="F80" i="5"/>
  <c r="E79" i="5"/>
  <c r="E78" i="5" s="1"/>
  <c r="D79" i="5"/>
  <c r="F79" i="5" s="1"/>
  <c r="D78" i="5"/>
  <c r="F77" i="5"/>
  <c r="F76" i="5"/>
  <c r="F75" i="5"/>
  <c r="F74" i="5"/>
  <c r="F73" i="5"/>
  <c r="F72" i="5"/>
  <c r="F71" i="5"/>
  <c r="E70" i="5"/>
  <c r="F70" i="5" s="1"/>
  <c r="D70" i="5"/>
  <c r="E69" i="5"/>
  <c r="D69" i="5"/>
  <c r="F67" i="5"/>
  <c r="F66" i="5"/>
  <c r="F65" i="5"/>
  <c r="F64"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C1023" i="1" s="1"/>
  <c r="F44" i="5"/>
  <c r="F43" i="5"/>
  <c r="F42" i="5"/>
  <c r="E41" i="5"/>
  <c r="D1019" i="1" s="1"/>
  <c r="D41" i="5"/>
  <c r="F41" i="5" s="1"/>
  <c r="F40" i="5"/>
  <c r="F39" i="5"/>
  <c r="F38" i="5"/>
  <c r="F37" i="5"/>
  <c r="F36" i="5"/>
  <c r="E35" i="5"/>
  <c r="D35" i="5"/>
  <c r="F35" i="5" s="1"/>
  <c r="F34" i="5"/>
  <c r="F33" i="5"/>
  <c r="F32" i="5"/>
  <c r="F31" i="5"/>
  <c r="F30" i="5"/>
  <c r="E29" i="5"/>
  <c r="D1007" i="1" s="1"/>
  <c r="H1007" i="1" s="1"/>
  <c r="D29" i="5"/>
  <c r="F28" i="5"/>
  <c r="F27" i="5"/>
  <c r="F26" i="5"/>
  <c r="F25" i="5"/>
  <c r="F24" i="5"/>
  <c r="F23" i="5"/>
  <c r="F22" i="5"/>
  <c r="F21" i="5"/>
  <c r="F20" i="5"/>
  <c r="E19" i="5"/>
  <c r="D997" i="1" s="1"/>
  <c r="D19" i="5"/>
  <c r="F19" i="5" s="1"/>
  <c r="F18" i="5"/>
  <c r="F17" i="5"/>
  <c r="F16" i="5"/>
  <c r="F15" i="5"/>
  <c r="F14" i="5"/>
  <c r="E13" i="5"/>
  <c r="D991" i="1" s="1"/>
  <c r="D13" i="5"/>
  <c r="F11" i="5"/>
  <c r="F10" i="5"/>
  <c r="F9" i="5"/>
  <c r="E8" i="5"/>
  <c r="F8" i="5"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D603" i="4"/>
  <c r="F603" i="4" s="1"/>
  <c r="F602" i="4"/>
  <c r="F601" i="4"/>
  <c r="F600" i="4"/>
  <c r="F599" i="4"/>
  <c r="E599" i="4"/>
  <c r="D599" i="4"/>
  <c r="F598" i="4"/>
  <c r="F597" i="4"/>
  <c r="F596" i="4"/>
  <c r="F595" i="4"/>
  <c r="F594" i="4"/>
  <c r="E594" i="4"/>
  <c r="D594" i="4"/>
  <c r="D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E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D460" i="4"/>
  <c r="E459" i="4"/>
  <c r="D453" i="1"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7" i="4"/>
  <c r="F416" i="4"/>
  <c r="E416" i="4"/>
  <c r="D411" i="1" s="1"/>
  <c r="H411" i="1" s="1"/>
  <c r="D416" i="4"/>
  <c r="F411" i="4"/>
  <c r="F410" i="4"/>
  <c r="F409" i="4"/>
  <c r="F406" i="4"/>
  <c r="F405" i="4"/>
  <c r="F404" i="4"/>
  <c r="F403" i="4"/>
  <c r="E402" i="4"/>
  <c r="D402" i="4"/>
  <c r="F402" i="4" s="1"/>
  <c r="F401" i="4"/>
  <c r="F400" i="4"/>
  <c r="E400" i="4"/>
  <c r="D400" i="4"/>
  <c r="F399" i="4"/>
  <c r="F398" i="4"/>
  <c r="E397" i="4"/>
  <c r="D397" i="4"/>
  <c r="E396" i="4"/>
  <c r="F395" i="4"/>
  <c r="F394" i="4"/>
  <c r="F393" i="4"/>
  <c r="F392" i="4"/>
  <c r="E391" i="4"/>
  <c r="D386" i="1" s="1"/>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F364" i="4" s="1"/>
  <c r="D364" i="4"/>
  <c r="C359" i="1" s="1"/>
  <c r="F362" i="4"/>
  <c r="F361" i="4"/>
  <c r="F360" i="4"/>
  <c r="F359" i="4"/>
  <c r="F358" i="4"/>
  <c r="F357" i="4"/>
  <c r="F356" i="4"/>
  <c r="E356" i="4"/>
  <c r="D356" i="4"/>
  <c r="F355" i="4"/>
  <c r="F354" i="4"/>
  <c r="F353" i="4"/>
  <c r="E352" i="4"/>
  <c r="E351" i="4" s="1"/>
  <c r="D346" i="1" s="1"/>
  <c r="D352"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5" i="1" s="1"/>
  <c r="H275" i="1" s="1"/>
  <c r="D279" i="4"/>
  <c r="F278" i="4"/>
  <c r="F277" i="4"/>
  <c r="F276" i="4"/>
  <c r="F275" i="4"/>
  <c r="F274" i="4"/>
  <c r="E273" i="4"/>
  <c r="D273" i="4"/>
  <c r="F273" i="4" s="1"/>
  <c r="F272" i="4"/>
  <c r="F271" i="4"/>
  <c r="F270" i="4"/>
  <c r="F269" i="4"/>
  <c r="E268" i="4"/>
  <c r="D268" i="4"/>
  <c r="F267" i="4"/>
  <c r="F266" i="4"/>
  <c r="F265" i="4"/>
  <c r="F264" i="4"/>
  <c r="E264" i="4"/>
  <c r="D264" i="4"/>
  <c r="F262" i="4"/>
  <c r="F261" i="4"/>
  <c r="F260" i="4"/>
  <c r="E259" i="4"/>
  <c r="D255" i="1" s="1"/>
  <c r="D259" i="4"/>
  <c r="C255" i="1" s="1"/>
  <c r="F258" i="4"/>
  <c r="F257" i="4"/>
  <c r="F256" i="4"/>
  <c r="F255" i="4"/>
  <c r="F254" i="4"/>
  <c r="F253" i="4"/>
  <c r="E253" i="4"/>
  <c r="E252" i="4" s="1"/>
  <c r="D248" i="1" s="1"/>
  <c r="D253" i="4"/>
  <c r="F251" i="4"/>
  <c r="F250" i="4"/>
  <c r="F249" i="4"/>
  <c r="F248" i="4"/>
  <c r="E247" i="4"/>
  <c r="D243" i="1" s="1"/>
  <c r="H243" i="1" s="1"/>
  <c r="D247" i="4"/>
  <c r="F247" i="4" s="1"/>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0" i="1" s="1"/>
  <c r="D225" i="4"/>
  <c r="F223" i="4"/>
  <c r="F222" i="4"/>
  <c r="F221" i="4"/>
  <c r="F220" i="4"/>
  <c r="E219" i="4"/>
  <c r="D219" i="4"/>
  <c r="F219" i="4" s="1"/>
  <c r="F218" i="4"/>
  <c r="F217" i="4"/>
  <c r="F216" i="4"/>
  <c r="E216" i="4"/>
  <c r="D216" i="4"/>
  <c r="D215" i="4" s="1"/>
  <c r="F215" i="4" s="1"/>
  <c r="E215" i="4"/>
  <c r="F214" i="4"/>
  <c r="F213" i="4"/>
  <c r="F212" i="4"/>
  <c r="F211" i="4"/>
  <c r="E210" i="4"/>
  <c r="D206" i="1" s="1"/>
  <c r="D210" i="4"/>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E188" i="4"/>
  <c r="F188" i="4" s="1"/>
  <c r="D188" i="4"/>
  <c r="C184" i="1" s="1"/>
  <c r="F187" i="4"/>
  <c r="F186" i="4"/>
  <c r="F185" i="4"/>
  <c r="F184" i="4"/>
  <c r="F183" i="4"/>
  <c r="F182" i="4"/>
  <c r="F181" i="4"/>
  <c r="F180" i="4"/>
  <c r="F179" i="4"/>
  <c r="F178" i="4"/>
  <c r="E177" i="4"/>
  <c r="D177" i="4"/>
  <c r="F177" i="4" s="1"/>
  <c r="F176" i="4"/>
  <c r="F175" i="4"/>
  <c r="F174" i="4"/>
  <c r="F173" i="4"/>
  <c r="F172" i="4"/>
  <c r="F171" i="4"/>
  <c r="F170" i="4"/>
  <c r="E169" i="4"/>
  <c r="D165" i="1" s="1"/>
  <c r="H165" i="1" s="1"/>
  <c r="D169" i="4"/>
  <c r="F168" i="4"/>
  <c r="F167" i="4"/>
  <c r="F166" i="4"/>
  <c r="F165" i="4"/>
  <c r="E164" i="4"/>
  <c r="D160" i="1" s="1"/>
  <c r="D164" i="4"/>
  <c r="C160" i="1" s="1"/>
  <c r="F162" i="4"/>
  <c r="F161" i="4"/>
  <c r="F160" i="4"/>
  <c r="E159" i="4"/>
  <c r="D159" i="4"/>
  <c r="F159" i="4" s="1"/>
  <c r="F158" i="4"/>
  <c r="F157" i="4"/>
  <c r="F156" i="4"/>
  <c r="F155" i="4"/>
  <c r="F154" i="4"/>
  <c r="E153" i="4"/>
  <c r="E152" i="4" s="1"/>
  <c r="D148" i="1" s="1"/>
  <c r="D153" i="4"/>
  <c r="F153" i="4" s="1"/>
  <c r="F150" i="4"/>
  <c r="F149" i="4"/>
  <c r="F148" i="4"/>
  <c r="F147" i="4"/>
  <c r="F146" i="4"/>
  <c r="F145" i="4"/>
  <c r="F144" i="4"/>
  <c r="F143" i="4"/>
  <c r="F142" i="4"/>
  <c r="F141" i="4"/>
  <c r="E140" i="4"/>
  <c r="D140" i="4"/>
  <c r="E139" i="4"/>
  <c r="F138" i="4"/>
  <c r="F137" i="4"/>
  <c r="F136" i="4"/>
  <c r="F135" i="4"/>
  <c r="F134" i="4"/>
  <c r="E134" i="4"/>
  <c r="D134" i="4"/>
  <c r="D133" i="4" s="1"/>
  <c r="F133" i="4" s="1"/>
  <c r="E133" i="4"/>
  <c r="D129" i="1" s="1"/>
  <c r="H129" i="1" s="1"/>
  <c r="F132" i="4"/>
  <c r="F131" i="4"/>
  <c r="F130" i="4"/>
  <c r="F129" i="4"/>
  <c r="E128" i="4"/>
  <c r="D124" i="1" s="1"/>
  <c r="D128" i="4"/>
  <c r="F127" i="4"/>
  <c r="F126" i="4"/>
  <c r="E125" i="4"/>
  <c r="E124" i="4" s="1"/>
  <c r="D125" i="4"/>
  <c r="F123" i="4"/>
  <c r="F122" i="4"/>
  <c r="F121" i="4"/>
  <c r="E120" i="4"/>
  <c r="D120" i="4"/>
  <c r="F120" i="4" s="1"/>
  <c r="F119" i="4"/>
  <c r="F118" i="4"/>
  <c r="F117" i="4"/>
  <c r="F116" i="4"/>
  <c r="F115" i="4"/>
  <c r="F114" i="4"/>
  <c r="F113" i="4"/>
  <c r="E112" i="4"/>
  <c r="D108" i="1" s="1"/>
  <c r="D112" i="4"/>
  <c r="C108" i="1" s="1"/>
  <c r="F111" i="4"/>
  <c r="F110" i="4"/>
  <c r="F109" i="4"/>
  <c r="F108" i="4"/>
  <c r="E107" i="4"/>
  <c r="E106" i="4" s="1"/>
  <c r="D102" i="1" s="1"/>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78" i="1" s="1"/>
  <c r="D83" i="4"/>
  <c r="C79" i="1" s="1"/>
  <c r="F81" i="4"/>
  <c r="F80" i="4"/>
  <c r="F79" i="4"/>
  <c r="F78" i="4"/>
  <c r="E77" i="4"/>
  <c r="D77" i="4"/>
  <c r="F77" i="4" s="1"/>
  <c r="F76" i="4"/>
  <c r="F75" i="4"/>
  <c r="E74" i="4"/>
  <c r="D74" i="4"/>
  <c r="F73" i="4"/>
  <c r="F72" i="4"/>
  <c r="E71" i="4"/>
  <c r="D71" i="4"/>
  <c r="F71" i="4" s="1"/>
  <c r="F70" i="4"/>
  <c r="F69" i="4"/>
  <c r="E68" i="4"/>
  <c r="D68" i="4"/>
  <c r="F67" i="4"/>
  <c r="F66" i="4"/>
  <c r="E65" i="4"/>
  <c r="D61" i="1" s="1"/>
  <c r="D65" i="4"/>
  <c r="F65" i="4" s="1"/>
  <c r="F64" i="4"/>
  <c r="F63" i="4"/>
  <c r="F62" i="4"/>
  <c r="E62" i="4"/>
  <c r="D62" i="4"/>
  <c r="F61" i="4"/>
  <c r="F60" i="4"/>
  <c r="E59" i="4"/>
  <c r="D59" i="4"/>
  <c r="F59" i="4" s="1"/>
  <c r="F58" i="4"/>
  <c r="F57" i="4"/>
  <c r="F56" i="4"/>
  <c r="F55" i="4"/>
  <c r="F54" i="4"/>
  <c r="E54" i="4"/>
  <c r="D54" i="4"/>
  <c r="F53" i="4"/>
  <c r="F52" i="4"/>
  <c r="E51" i="4"/>
  <c r="E50" i="4" s="1"/>
  <c r="D46" i="1" s="1"/>
  <c r="D51" i="4"/>
  <c r="F51" i="4" s="1"/>
  <c r="F49" i="4"/>
  <c r="F48" i="4"/>
  <c r="F47" i="4"/>
  <c r="F46" i="4"/>
  <c r="E45" i="4"/>
  <c r="E44" i="4" s="1"/>
  <c r="D45" i="4"/>
  <c r="F45" i="4" s="1"/>
  <c r="D44" i="4"/>
  <c r="F43" i="4"/>
  <c r="F42" i="4"/>
  <c r="F41" i="4"/>
  <c r="F40" i="4"/>
  <c r="E40" i="4"/>
  <c r="D40" i="4"/>
  <c r="F39" i="4"/>
  <c r="F38" i="4"/>
  <c r="E37" i="4"/>
  <c r="D37" i="4"/>
  <c r="F37" i="4" s="1"/>
  <c r="F36" i="4"/>
  <c r="F35" i="4"/>
  <c r="F34" i="4"/>
  <c r="F33" i="4"/>
  <c r="F32" i="4"/>
  <c r="F31" i="4"/>
  <c r="F30"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E8" i="4"/>
  <c r="D4" i="1" s="1"/>
  <c r="D8" i="4"/>
  <c r="C4" i="1" s="1"/>
  <c r="G36" i="3"/>
  <c r="B36" i="3"/>
  <c r="G35" i="3"/>
  <c r="B35" i="3"/>
  <c r="G34" i="3"/>
  <c r="B34" i="3"/>
  <c r="I33" i="3"/>
  <c r="G33" i="3"/>
  <c r="B33"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G1578" i="1" s="1"/>
  <c r="G1577" i="1"/>
  <c r="C1577" i="1"/>
  <c r="H1577" i="1" s="1"/>
  <c r="H1575" i="1"/>
  <c r="G1575" i="1"/>
  <c r="C1575" i="1"/>
  <c r="H1574" i="1"/>
  <c r="C1574" i="1"/>
  <c r="G1574" i="1" s="1"/>
  <c r="G1573" i="1"/>
  <c r="C1573" i="1"/>
  <c r="H1573" i="1" s="1"/>
  <c r="H1572" i="1"/>
  <c r="C1572" i="1"/>
  <c r="G1572" i="1" s="1"/>
  <c r="H1571" i="1"/>
  <c r="G1571" i="1"/>
  <c r="C1571" i="1"/>
  <c r="C1570" i="1"/>
  <c r="G1569" i="1"/>
  <c r="C1569" i="1"/>
  <c r="H1569" i="1" s="1"/>
  <c r="C1568" i="1"/>
  <c r="H1567" i="1"/>
  <c r="G1567" i="1"/>
  <c r="C1567" i="1"/>
  <c r="C1566" i="1"/>
  <c r="G1566" i="1" s="1"/>
  <c r="C1565" i="1"/>
  <c r="H1565" i="1" s="1"/>
  <c r="H1564" i="1"/>
  <c r="C1564" i="1"/>
  <c r="G1564" i="1" s="1"/>
  <c r="H1563" i="1"/>
  <c r="G1563" i="1"/>
  <c r="C1563" i="1"/>
  <c r="H1562" i="1"/>
  <c r="C1562" i="1"/>
  <c r="G1562" i="1" s="1"/>
  <c r="G1561" i="1"/>
  <c r="C1561" i="1"/>
  <c r="H1561" i="1" s="1"/>
  <c r="H1560" i="1"/>
  <c r="C1560" i="1"/>
  <c r="G1560" i="1" s="1"/>
  <c r="H1559" i="1"/>
  <c r="G1559" i="1"/>
  <c r="C1559" i="1"/>
  <c r="H1558" i="1"/>
  <c r="C1558" i="1"/>
  <c r="G1558" i="1" s="1"/>
  <c r="C1557" i="1"/>
  <c r="H1557" i="1" s="1"/>
  <c r="H1556" i="1"/>
  <c r="C1556" i="1"/>
  <c r="G1556" i="1" s="1"/>
  <c r="H1554" i="1"/>
  <c r="C1554" i="1"/>
  <c r="G1554" i="1" s="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G1536" i="1"/>
  <c r="C1536" i="1"/>
  <c r="H1535" i="1"/>
  <c r="G1535" i="1"/>
  <c r="C1535" i="1"/>
  <c r="C1534" i="1"/>
  <c r="H1534" i="1" s="1"/>
  <c r="C1533" i="1"/>
  <c r="C1532" i="1"/>
  <c r="H1532" i="1" s="1"/>
  <c r="C1531" i="1"/>
  <c r="H1531" i="1" s="1"/>
  <c r="C1529" i="1"/>
  <c r="H1528" i="1"/>
  <c r="G1528" i="1"/>
  <c r="C1528" i="1"/>
  <c r="H1527" i="1"/>
  <c r="G1527" i="1"/>
  <c r="C1527" i="1"/>
  <c r="G1526" i="1"/>
  <c r="C1526" i="1"/>
  <c r="H1526" i="1" s="1"/>
  <c r="C1525" i="1"/>
  <c r="H1523" i="1"/>
  <c r="G1523" i="1"/>
  <c r="C1523" i="1"/>
  <c r="C1522" i="1"/>
  <c r="C1521" i="1"/>
  <c r="H1520" i="1"/>
  <c r="G1520" i="1"/>
  <c r="C1520" i="1"/>
  <c r="H1519" i="1"/>
  <c r="G1519" i="1"/>
  <c r="C1519" i="1"/>
  <c r="H1516" i="1"/>
  <c r="G1516" i="1"/>
  <c r="C1516" i="1"/>
  <c r="C1515" i="1"/>
  <c r="H1515" i="1" s="1"/>
  <c r="C1514" i="1"/>
  <c r="H1514" i="1" s="1"/>
  <c r="C1513" i="1"/>
  <c r="H1512" i="1"/>
  <c r="G1512" i="1"/>
  <c r="C1512" i="1"/>
  <c r="C1511" i="1"/>
  <c r="H1511" i="1" s="1"/>
  <c r="C1510" i="1"/>
  <c r="H1510" i="1" s="1"/>
  <c r="C1509" i="1"/>
  <c r="H1508" i="1"/>
  <c r="G1508" i="1"/>
  <c r="C1508" i="1"/>
  <c r="C1507" i="1"/>
  <c r="H1507" i="1" s="1"/>
  <c r="C1506" i="1"/>
  <c r="C1505" i="1"/>
  <c r="C1504" i="1"/>
  <c r="G1504" i="1" s="1"/>
  <c r="C1503" i="1"/>
  <c r="H1503" i="1" s="1"/>
  <c r="C1502" i="1"/>
  <c r="H1502" i="1" s="1"/>
  <c r="H1500" i="1"/>
  <c r="G1500" i="1"/>
  <c r="C1500" i="1"/>
  <c r="G1498" i="1"/>
  <c r="C1498" i="1"/>
  <c r="H1498" i="1" s="1"/>
  <c r="C1497" i="1"/>
  <c r="H1496" i="1"/>
  <c r="G1496" i="1"/>
  <c r="C1496" i="1"/>
  <c r="H1495" i="1"/>
  <c r="G1495" i="1"/>
  <c r="C1495" i="1"/>
  <c r="C1494" i="1"/>
  <c r="H1494" i="1" s="1"/>
  <c r="C1493" i="1"/>
  <c r="H1492" i="1"/>
  <c r="C1492" i="1"/>
  <c r="G1492" i="1" s="1"/>
  <c r="H1491" i="1"/>
  <c r="G1491" i="1"/>
  <c r="C1491" i="1"/>
  <c r="C1490" i="1"/>
  <c r="H1490" i="1" s="1"/>
  <c r="C1489" i="1"/>
  <c r="H1488" i="1"/>
  <c r="G1488" i="1"/>
  <c r="C1488" i="1"/>
  <c r="H1487" i="1"/>
  <c r="G1487" i="1"/>
  <c r="C1487" i="1"/>
  <c r="C1486" i="1"/>
  <c r="C1485" i="1"/>
  <c r="H1484" i="1"/>
  <c r="C1484" i="1"/>
  <c r="G1484" i="1" s="1"/>
  <c r="G1482" i="1"/>
  <c r="C1482" i="1"/>
  <c r="H1482" i="1" s="1"/>
  <c r="C1481" i="1"/>
  <c r="C1480" i="1"/>
  <c r="H1480" i="1" s="1"/>
  <c r="D1479" i="1"/>
  <c r="J1479" i="1" s="1"/>
  <c r="C1479" i="1"/>
  <c r="H1478" i="1"/>
  <c r="G1478" i="1"/>
  <c r="I1478" i="1" s="1"/>
  <c r="D1478" i="1"/>
  <c r="J1478" i="1" s="1"/>
  <c r="C1478" i="1"/>
  <c r="D1477" i="1"/>
  <c r="C1477" i="1"/>
  <c r="H1476" i="1"/>
  <c r="G1476" i="1"/>
  <c r="I1476" i="1" s="1"/>
  <c r="D1476" i="1"/>
  <c r="J1476" i="1" s="1"/>
  <c r="C1476" i="1"/>
  <c r="D1474" i="1"/>
  <c r="C1474" i="1"/>
  <c r="H1473" i="1"/>
  <c r="G1473" i="1"/>
  <c r="I1473" i="1" s="1"/>
  <c r="D1473" i="1"/>
  <c r="J1473" i="1" s="1"/>
  <c r="C1473" i="1"/>
  <c r="D1472" i="1"/>
  <c r="C1472" i="1"/>
  <c r="H1471" i="1"/>
  <c r="G1471" i="1"/>
  <c r="I1471" i="1" s="1"/>
  <c r="D1471" i="1"/>
  <c r="J1471" i="1" s="1"/>
  <c r="C1471" i="1"/>
  <c r="C1470"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I1460" i="1" s="1"/>
  <c r="D1460" i="1"/>
  <c r="J1460" i="1" s="1"/>
  <c r="C1460" i="1"/>
  <c r="D1459" i="1"/>
  <c r="J1459" i="1" s="1"/>
  <c r="C1459" i="1"/>
  <c r="H1458" i="1"/>
  <c r="G1458" i="1"/>
  <c r="I1458" i="1" s="1"/>
  <c r="D1458" i="1"/>
  <c r="J1458" i="1" s="1"/>
  <c r="C1458" i="1"/>
  <c r="D1457" i="1"/>
  <c r="J1457" i="1" s="1"/>
  <c r="C1457" i="1"/>
  <c r="H1456" i="1"/>
  <c r="D1456" i="1"/>
  <c r="C1456" i="1"/>
  <c r="G1456" i="1" s="1"/>
  <c r="I1456" i="1" s="1"/>
  <c r="D1455" i="1"/>
  <c r="J1455" i="1" s="1"/>
  <c r="C1455" i="1"/>
  <c r="C1454" i="1"/>
  <c r="D1453" i="1"/>
  <c r="H1452" i="1"/>
  <c r="G1452" i="1"/>
  <c r="I1452" i="1" s="1"/>
  <c r="D1452" i="1"/>
  <c r="J1452" i="1" s="1"/>
  <c r="C1452" i="1"/>
  <c r="D1451" i="1"/>
  <c r="J1451" i="1" s="1"/>
  <c r="C1451" i="1"/>
  <c r="H1450" i="1"/>
  <c r="G1450" i="1"/>
  <c r="I1450" i="1" s="1"/>
  <c r="D1450" i="1"/>
  <c r="J1450" i="1" s="1"/>
  <c r="C1450" i="1"/>
  <c r="D1449" i="1"/>
  <c r="J1449" i="1" s="1"/>
  <c r="C1449" i="1"/>
  <c r="H1448" i="1"/>
  <c r="G1448" i="1"/>
  <c r="I1448" i="1" s="1"/>
  <c r="D1448" i="1"/>
  <c r="J1448" i="1" s="1"/>
  <c r="C1448" i="1"/>
  <c r="D1447" i="1"/>
  <c r="J1447" i="1" s="1"/>
  <c r="C1447" i="1"/>
  <c r="H1446" i="1"/>
  <c r="G1446" i="1"/>
  <c r="I1446" i="1" s="1"/>
  <c r="D1446" i="1"/>
  <c r="J1446" i="1" s="1"/>
  <c r="C1446" i="1"/>
  <c r="J1445" i="1"/>
  <c r="H1445" i="1"/>
  <c r="D1445" i="1"/>
  <c r="C1445" i="1"/>
  <c r="G1445" i="1" s="1"/>
  <c r="D1444" i="1"/>
  <c r="C1444" i="1"/>
  <c r="H1443" i="1"/>
  <c r="D1443" i="1"/>
  <c r="C1443" i="1"/>
  <c r="D1442" i="1"/>
  <c r="C1442" i="1"/>
  <c r="H1441" i="1"/>
  <c r="D1441" i="1"/>
  <c r="C1441" i="1"/>
  <c r="D1440" i="1"/>
  <c r="C1440" i="1"/>
  <c r="H1439" i="1"/>
  <c r="D1439" i="1"/>
  <c r="C1439" i="1"/>
  <c r="D1438" i="1"/>
  <c r="C1438" i="1"/>
  <c r="D1437" i="1"/>
  <c r="C1437" i="1"/>
  <c r="G1437" i="1" s="1"/>
  <c r="D1434" i="1"/>
  <c r="C1434" i="1"/>
  <c r="G1434" i="1" s="1"/>
  <c r="H1433" i="1"/>
  <c r="D1433" i="1"/>
  <c r="C1433" i="1"/>
  <c r="G1433" i="1" s="1"/>
  <c r="D1432" i="1"/>
  <c r="C1432" i="1"/>
  <c r="D1431" i="1"/>
  <c r="C1431" i="1"/>
  <c r="G1431" i="1" s="1"/>
  <c r="H1430" i="1"/>
  <c r="D1430" i="1"/>
  <c r="C1430" i="1"/>
  <c r="G1430" i="1" s="1"/>
  <c r="D1429" i="1"/>
  <c r="H1429" i="1" s="1"/>
  <c r="C1429" i="1"/>
  <c r="G1429" i="1" s="1"/>
  <c r="D1428" i="1"/>
  <c r="C1428" i="1"/>
  <c r="D1427" i="1"/>
  <c r="C1427" i="1"/>
  <c r="G1427" i="1" s="1"/>
  <c r="H1426" i="1"/>
  <c r="D1426" i="1"/>
  <c r="C1426" i="1"/>
  <c r="G1426" i="1" s="1"/>
  <c r="H1425" i="1"/>
  <c r="D1425" i="1"/>
  <c r="C1425" i="1"/>
  <c r="G1425" i="1" s="1"/>
  <c r="D1424" i="1"/>
  <c r="C1424" i="1"/>
  <c r="D1423" i="1"/>
  <c r="C1423" i="1"/>
  <c r="H1422" i="1"/>
  <c r="D1422" i="1"/>
  <c r="C1422" i="1"/>
  <c r="G1422" i="1" s="1"/>
  <c r="H1421" i="1"/>
  <c r="D1421" i="1"/>
  <c r="C1421" i="1"/>
  <c r="G1421" i="1" s="1"/>
  <c r="D1420" i="1"/>
  <c r="C1420" i="1"/>
  <c r="D1419" i="1"/>
  <c r="C1419" i="1"/>
  <c r="G1419" i="1" s="1"/>
  <c r="H1418" i="1"/>
  <c r="D1418" i="1"/>
  <c r="C1418" i="1"/>
  <c r="G1418" i="1" s="1"/>
  <c r="H1417" i="1"/>
  <c r="D1417" i="1"/>
  <c r="C1417" i="1"/>
  <c r="G1417" i="1" s="1"/>
  <c r="D1416" i="1"/>
  <c r="C1416" i="1"/>
  <c r="D1415" i="1"/>
  <c r="C1415" i="1"/>
  <c r="G1415" i="1" s="1"/>
  <c r="D1414" i="1"/>
  <c r="H1414" i="1" s="1"/>
  <c r="C1414" i="1"/>
  <c r="G1414" i="1" s="1"/>
  <c r="H1413" i="1"/>
  <c r="D1413" i="1"/>
  <c r="C1413" i="1"/>
  <c r="G1413" i="1" s="1"/>
  <c r="D1412" i="1"/>
  <c r="C1412" i="1"/>
  <c r="D1411" i="1"/>
  <c r="C1411" i="1"/>
  <c r="G1411" i="1" s="1"/>
  <c r="D1410" i="1"/>
  <c r="C1410" i="1"/>
  <c r="G1410" i="1" s="1"/>
  <c r="C1409" i="1"/>
  <c r="D1407" i="1"/>
  <c r="C1407" i="1"/>
  <c r="G1407" i="1" s="1"/>
  <c r="D1406" i="1"/>
  <c r="C1406" i="1"/>
  <c r="D1405" i="1"/>
  <c r="C1405" i="1"/>
  <c r="H1404" i="1"/>
  <c r="D1404" i="1"/>
  <c r="C1404" i="1"/>
  <c r="G1404" i="1" s="1"/>
  <c r="H1403" i="1"/>
  <c r="D1403" i="1"/>
  <c r="C1403" i="1"/>
  <c r="G1403" i="1" s="1"/>
  <c r="D1402" i="1"/>
  <c r="C1402" i="1"/>
  <c r="C1401" i="1"/>
  <c r="D1400" i="1"/>
  <c r="C1400" i="1"/>
  <c r="G1400" i="1" s="1"/>
  <c r="D1399" i="1"/>
  <c r="C1399" i="1"/>
  <c r="D1398" i="1"/>
  <c r="C1398" i="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H1385" i="1"/>
  <c r="D1385" i="1"/>
  <c r="C1385" i="1"/>
  <c r="G1385" i="1" s="1"/>
  <c r="H1384" i="1"/>
  <c r="D1384" i="1"/>
  <c r="C1384" i="1"/>
  <c r="G1384" i="1" s="1"/>
  <c r="D1383" i="1"/>
  <c r="D1382" i="1"/>
  <c r="C1382" i="1"/>
  <c r="H1381" i="1"/>
  <c r="D1381" i="1"/>
  <c r="C1381" i="1"/>
  <c r="G1381" i="1" s="1"/>
  <c r="H1380" i="1"/>
  <c r="D1380" i="1"/>
  <c r="C1380" i="1"/>
  <c r="G1380" i="1" s="1"/>
  <c r="D1379" i="1"/>
  <c r="C1379" i="1"/>
  <c r="D1378" i="1"/>
  <c r="C1378" i="1"/>
  <c r="H1377" i="1"/>
  <c r="D1377" i="1"/>
  <c r="C1377" i="1"/>
  <c r="G1377" i="1" s="1"/>
  <c r="D1376" i="1"/>
  <c r="C1376" i="1"/>
  <c r="D1375" i="1"/>
  <c r="C1375" i="1"/>
  <c r="D1374" i="1"/>
  <c r="C1374" i="1"/>
  <c r="H1373" i="1"/>
  <c r="D1373" i="1"/>
  <c r="C1373" i="1"/>
  <c r="G1373" i="1" s="1"/>
  <c r="H1372" i="1"/>
  <c r="D1372" i="1"/>
  <c r="C1372" i="1"/>
  <c r="G1372" i="1" s="1"/>
  <c r="D1371" i="1"/>
  <c r="C1371" i="1"/>
  <c r="D1370" i="1"/>
  <c r="C1370" i="1"/>
  <c r="D1369" i="1"/>
  <c r="C1369" i="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G1346" i="1" s="1"/>
  <c r="H1345" i="1"/>
  <c r="D1345" i="1"/>
  <c r="C1345" i="1"/>
  <c r="G1345" i="1" s="1"/>
  <c r="H1344" i="1"/>
  <c r="D1344" i="1"/>
  <c r="C1344" i="1"/>
  <c r="G1344" i="1" s="1"/>
  <c r="D1343" i="1"/>
  <c r="C1343" i="1"/>
  <c r="G1343" i="1" s="1"/>
  <c r="D1342" i="1"/>
  <c r="C1342" i="1"/>
  <c r="G1342" i="1" s="1"/>
  <c r="H1341" i="1"/>
  <c r="D1341" i="1"/>
  <c r="C1341" i="1"/>
  <c r="G1341" i="1" s="1"/>
  <c r="H1340" i="1"/>
  <c r="D1340" i="1"/>
  <c r="C1340" i="1"/>
  <c r="G1340" i="1" s="1"/>
  <c r="D1339" i="1"/>
  <c r="C1339" i="1"/>
  <c r="G1339" i="1" s="1"/>
  <c r="D1338" i="1"/>
  <c r="C1338" i="1"/>
  <c r="G1338" i="1" s="1"/>
  <c r="H1337" i="1"/>
  <c r="D1337" i="1"/>
  <c r="C1337" i="1"/>
  <c r="G1337" i="1" s="1"/>
  <c r="H1336" i="1"/>
  <c r="D1336" i="1"/>
  <c r="C1336" i="1"/>
  <c r="G1336" i="1" s="1"/>
  <c r="D1335" i="1"/>
  <c r="C1335" i="1"/>
  <c r="G1335" i="1" s="1"/>
  <c r="D1334" i="1"/>
  <c r="C1334" i="1"/>
  <c r="G1334" i="1" s="1"/>
  <c r="H1333" i="1"/>
  <c r="C1333" i="1"/>
  <c r="G1333" i="1" s="1"/>
  <c r="H1332" i="1"/>
  <c r="G1332" i="1"/>
  <c r="D1332" i="1"/>
  <c r="C1332" i="1"/>
  <c r="H1331" i="1"/>
  <c r="D1331" i="1"/>
  <c r="G1331" i="1" s="1"/>
  <c r="C1331" i="1"/>
  <c r="D1330" i="1"/>
  <c r="H1328" i="1"/>
  <c r="G1328" i="1"/>
  <c r="D1328" i="1"/>
  <c r="C1328" i="1"/>
  <c r="H1327" i="1"/>
  <c r="G1327" i="1"/>
  <c r="D1327" i="1"/>
  <c r="C1327" i="1"/>
  <c r="H1326" i="1"/>
  <c r="G1326" i="1"/>
  <c r="D1326" i="1"/>
  <c r="C1326" i="1"/>
  <c r="H1325" i="1"/>
  <c r="G1325" i="1"/>
  <c r="D1325" i="1"/>
  <c r="C1325" i="1"/>
  <c r="D1324" i="1"/>
  <c r="H1324" i="1" s="1"/>
  <c r="C1324" i="1"/>
  <c r="H1323" i="1"/>
  <c r="G1323" i="1"/>
  <c r="D1323" i="1"/>
  <c r="C1323"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D1314" i="1"/>
  <c r="G1314" i="1" s="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D1301" i="1"/>
  <c r="C1301" i="1"/>
  <c r="H1301" i="1" s="1"/>
  <c r="D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4" i="1"/>
  <c r="C1234" i="1"/>
  <c r="G1234" i="1" s="1"/>
  <c r="H1233" i="1"/>
  <c r="D1233" i="1"/>
  <c r="C1233" i="1"/>
  <c r="G1233" i="1" s="1"/>
  <c r="H1232" i="1"/>
  <c r="D1232" i="1"/>
  <c r="C1232" i="1"/>
  <c r="G1232" i="1" s="1"/>
  <c r="D1231" i="1"/>
  <c r="C1231" i="1"/>
  <c r="G1231" i="1" s="1"/>
  <c r="D1230" i="1"/>
  <c r="C1230" i="1"/>
  <c r="G1230" i="1" s="1"/>
  <c r="D1229" i="1"/>
  <c r="H1229" i="1" s="1"/>
  <c r="C1229" i="1"/>
  <c r="H1228" i="1"/>
  <c r="D1228" i="1"/>
  <c r="C1228" i="1"/>
  <c r="G1228" i="1" s="1"/>
  <c r="C1227" i="1"/>
  <c r="D1226" i="1"/>
  <c r="G1226" i="1" s="1"/>
  <c r="C1226" i="1"/>
  <c r="H1225" i="1"/>
  <c r="G1225" i="1"/>
  <c r="D1225" i="1"/>
  <c r="C1225" i="1"/>
  <c r="H1224" i="1"/>
  <c r="D1224" i="1"/>
  <c r="C1224" i="1"/>
  <c r="G1224" i="1" s="1"/>
  <c r="H1221" i="1"/>
  <c r="G1221" i="1"/>
  <c r="D1221" i="1"/>
  <c r="C1221" i="1"/>
  <c r="H1220" i="1"/>
  <c r="D1220" i="1"/>
  <c r="C1220" i="1"/>
  <c r="G1220" i="1" s="1"/>
  <c r="H1218" i="1"/>
  <c r="G1218" i="1"/>
  <c r="D1218" i="1"/>
  <c r="C1218" i="1"/>
  <c r="H1217" i="1"/>
  <c r="D1217" i="1"/>
  <c r="C1217" i="1"/>
  <c r="G1217" i="1" s="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H1182" i="1"/>
  <c r="D1182" i="1"/>
  <c r="C1182" i="1"/>
  <c r="G1182" i="1" s="1"/>
  <c r="D1181" i="1"/>
  <c r="C1181" i="1"/>
  <c r="G1181" i="1" s="1"/>
  <c r="D1180" i="1"/>
  <c r="C1180" i="1"/>
  <c r="G1180" i="1" s="1"/>
  <c r="H1179" i="1"/>
  <c r="D1179" i="1"/>
  <c r="C1179" i="1"/>
  <c r="G1179" i="1" s="1"/>
  <c r="H1178" i="1"/>
  <c r="D1178" i="1"/>
  <c r="C1178" i="1"/>
  <c r="G1178" i="1" s="1"/>
  <c r="D1177" i="1"/>
  <c r="C1177" i="1"/>
  <c r="G1177" i="1" s="1"/>
  <c r="D1176" i="1"/>
  <c r="C1176" i="1"/>
  <c r="G1176" i="1" s="1"/>
  <c r="H1175" i="1"/>
  <c r="D1175" i="1"/>
  <c r="C1175" i="1"/>
  <c r="G1175" i="1" s="1"/>
  <c r="H1174" i="1"/>
  <c r="D1174" i="1"/>
  <c r="C1174" i="1"/>
  <c r="G1174" i="1" s="1"/>
  <c r="D1173" i="1"/>
  <c r="C1173" i="1"/>
  <c r="G1173" i="1" s="1"/>
  <c r="D1172" i="1"/>
  <c r="C1172" i="1"/>
  <c r="G1172" i="1" s="1"/>
  <c r="H1171" i="1"/>
  <c r="D1171" i="1"/>
  <c r="C1171" i="1"/>
  <c r="G1171" i="1" s="1"/>
  <c r="H1170" i="1"/>
  <c r="D1170" i="1"/>
  <c r="C1170" i="1"/>
  <c r="G1170" i="1" s="1"/>
  <c r="D1169" i="1"/>
  <c r="C1169" i="1"/>
  <c r="G1169" i="1" s="1"/>
  <c r="D1168" i="1"/>
  <c r="C1168" i="1"/>
  <c r="G1168" i="1" s="1"/>
  <c r="D1167" i="1"/>
  <c r="D1166" i="1"/>
  <c r="C1166" i="1"/>
  <c r="D1165" i="1"/>
  <c r="C1165" i="1"/>
  <c r="D1164" i="1"/>
  <c r="C1164" i="1"/>
  <c r="D1163" i="1"/>
  <c r="C1163" i="1"/>
  <c r="H1162" i="1"/>
  <c r="D1162" i="1"/>
  <c r="C1162" i="1"/>
  <c r="G1162" i="1" s="1"/>
  <c r="D1161" i="1"/>
  <c r="C1161" i="1"/>
  <c r="G1161" i="1" s="1"/>
  <c r="D1160" i="1"/>
  <c r="C1160" i="1"/>
  <c r="G1160" i="1" s="1"/>
  <c r="D1159" i="1"/>
  <c r="H1159" i="1" s="1"/>
  <c r="C1159" i="1"/>
  <c r="H1158" i="1"/>
  <c r="D1158" i="1"/>
  <c r="C1158" i="1"/>
  <c r="G1158" i="1" s="1"/>
  <c r="C1157" i="1"/>
  <c r="D1156" i="1"/>
  <c r="C1156" i="1"/>
  <c r="G1156" i="1" s="1"/>
  <c r="D1155" i="1"/>
  <c r="C1155" i="1"/>
  <c r="G1155" i="1" s="1"/>
  <c r="H1151" i="1"/>
  <c r="D1151" i="1"/>
  <c r="C1151" i="1"/>
  <c r="G1151" i="1" s="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C1141" i="1"/>
  <c r="G1141" i="1" s="1"/>
  <c r="H1140" i="1"/>
  <c r="G1140" i="1"/>
  <c r="D1140" i="1"/>
  <c r="C1140" i="1"/>
  <c r="H1139" i="1"/>
  <c r="G1139" i="1"/>
  <c r="D1139" i="1"/>
  <c r="C1139" i="1"/>
  <c r="H1138" i="1"/>
  <c r="G1138" i="1"/>
  <c r="D1138" i="1"/>
  <c r="C1138" i="1"/>
  <c r="D1137" i="1"/>
  <c r="H1137" i="1" s="1"/>
  <c r="C1137" i="1"/>
  <c r="H1136" i="1"/>
  <c r="D1136" i="1"/>
  <c r="C1136" i="1"/>
  <c r="G1136" i="1" s="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D1126" i="1"/>
  <c r="C1126" i="1"/>
  <c r="D1125" i="1"/>
  <c r="C1125" i="1"/>
  <c r="H1123" i="1"/>
  <c r="D1123" i="1"/>
  <c r="C1123" i="1"/>
  <c r="G1123" i="1" s="1"/>
  <c r="H1122" i="1"/>
  <c r="D1122" i="1"/>
  <c r="C1122" i="1"/>
  <c r="G1122" i="1" s="1"/>
  <c r="D1121" i="1"/>
  <c r="C1121" i="1"/>
  <c r="G1121" i="1" s="1"/>
  <c r="D1120" i="1"/>
  <c r="C1120" i="1"/>
  <c r="H1119" i="1"/>
  <c r="D1119" i="1"/>
  <c r="C1119" i="1"/>
  <c r="G1119" i="1" s="1"/>
  <c r="H1118" i="1"/>
  <c r="D1118" i="1"/>
  <c r="C1118" i="1"/>
  <c r="G1118" i="1" s="1"/>
  <c r="D1117" i="1"/>
  <c r="C1117" i="1"/>
  <c r="D1116" i="1"/>
  <c r="C1116" i="1"/>
  <c r="H1115" i="1"/>
  <c r="D1115" i="1"/>
  <c r="C1115" i="1"/>
  <c r="G1115" i="1" s="1"/>
  <c r="H1114" i="1"/>
  <c r="D1114" i="1"/>
  <c r="C1114" i="1"/>
  <c r="G1114" i="1" s="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G1095" i="1"/>
  <c r="D1095" i="1"/>
  <c r="H1095" i="1" s="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D1070" i="1"/>
  <c r="C1070" i="1"/>
  <c r="H1070" i="1" s="1"/>
  <c r="H1069" i="1"/>
  <c r="G1069" i="1"/>
  <c r="D1069" i="1"/>
  <c r="C1069" i="1"/>
  <c r="H1068" i="1"/>
  <c r="G1068" i="1"/>
  <c r="D1068" i="1"/>
  <c r="C1068" i="1"/>
  <c r="H1067" i="1"/>
  <c r="G1067" i="1"/>
  <c r="D1067" i="1"/>
  <c r="C1067" i="1"/>
  <c r="C1066" i="1"/>
  <c r="D1064" i="1"/>
  <c r="G1064" i="1" s="1"/>
  <c r="C1064" i="1"/>
  <c r="H1063" i="1"/>
  <c r="G1063" i="1"/>
  <c r="D1063" i="1"/>
  <c r="C1063"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G1048" i="1" s="1"/>
  <c r="C1048" i="1"/>
  <c r="H1045" i="1"/>
  <c r="D1045" i="1"/>
  <c r="C1045" i="1"/>
  <c r="G1045" i="1" s="1"/>
  <c r="D1044" i="1"/>
  <c r="C1044" i="1"/>
  <c r="G1044" i="1" s="1"/>
  <c r="D1043" i="1"/>
  <c r="C1043" i="1"/>
  <c r="D1042" i="1"/>
  <c r="H1042" i="1" s="1"/>
  <c r="C1042" i="1"/>
  <c r="D1041" i="1"/>
  <c r="D1040" i="1"/>
  <c r="C1040" i="1"/>
  <c r="G1040" i="1" s="1"/>
  <c r="D1039" i="1"/>
  <c r="C1039" i="1"/>
  <c r="H1038" i="1"/>
  <c r="D1038" i="1"/>
  <c r="C1038" i="1"/>
  <c r="G1038" i="1" s="1"/>
  <c r="H1037" i="1"/>
  <c r="D1037" i="1"/>
  <c r="C1037" i="1"/>
  <c r="G1037" i="1" s="1"/>
  <c r="D1036" i="1"/>
  <c r="C1036" i="1"/>
  <c r="G1036" i="1" s="1"/>
  <c r="D1035" i="1"/>
  <c r="C1035" i="1"/>
  <c r="D1034" i="1"/>
  <c r="H1033" i="1"/>
  <c r="D1033" i="1"/>
  <c r="C1033" i="1"/>
  <c r="G1033" i="1" s="1"/>
  <c r="D1032" i="1"/>
  <c r="C1032" i="1"/>
  <c r="G1032" i="1" s="1"/>
  <c r="D1031" i="1"/>
  <c r="C1031" i="1"/>
  <c r="C1030" i="1"/>
  <c r="H1029" i="1"/>
  <c r="D1029" i="1"/>
  <c r="C1029" i="1"/>
  <c r="G1029" i="1" s="1"/>
  <c r="D1028" i="1"/>
  <c r="C1028" i="1"/>
  <c r="D1027" i="1"/>
  <c r="C1027" i="1"/>
  <c r="H1026" i="1"/>
  <c r="D1026" i="1"/>
  <c r="C1026" i="1"/>
  <c r="G1026" i="1" s="1"/>
  <c r="D1025" i="1"/>
  <c r="H1025" i="1" s="1"/>
  <c r="C1025" i="1"/>
  <c r="D1024" i="1"/>
  <c r="C1024" i="1"/>
  <c r="G1024" i="1" s="1"/>
  <c r="D1023" i="1"/>
  <c r="H1022" i="1"/>
  <c r="D1022" i="1"/>
  <c r="C1022" i="1"/>
  <c r="G1022" i="1" s="1"/>
  <c r="H1021" i="1"/>
  <c r="D1021" i="1"/>
  <c r="C1021" i="1"/>
  <c r="G1021" i="1" s="1"/>
  <c r="D1020" i="1"/>
  <c r="C1020" i="1"/>
  <c r="G1020" i="1" s="1"/>
  <c r="H1019" i="1"/>
  <c r="C1019" i="1"/>
  <c r="G1019" i="1" s="1"/>
  <c r="D1018" i="1"/>
  <c r="H1018" i="1" s="1"/>
  <c r="C1018" i="1"/>
  <c r="H1017" i="1"/>
  <c r="G1017" i="1"/>
  <c r="D1017" i="1"/>
  <c r="C1017" i="1"/>
  <c r="H1016" i="1"/>
  <c r="G1016" i="1"/>
  <c r="D1016" i="1"/>
  <c r="C1016" i="1"/>
  <c r="H1015" i="1"/>
  <c r="D1015" i="1"/>
  <c r="C1015" i="1"/>
  <c r="G1015" i="1" s="1"/>
  <c r="D1014" i="1"/>
  <c r="C1014" i="1"/>
  <c r="G1014" i="1" s="1"/>
  <c r="D1013" i="1"/>
  <c r="H1012" i="1"/>
  <c r="D1012" i="1"/>
  <c r="C1012" i="1"/>
  <c r="G1012" i="1" s="1"/>
  <c r="H1011" i="1"/>
  <c r="G1011" i="1"/>
  <c r="D1011" i="1"/>
  <c r="C1011" i="1"/>
  <c r="H1010" i="1"/>
  <c r="G1010" i="1"/>
  <c r="D1010" i="1"/>
  <c r="C1010" i="1"/>
  <c r="H1009" i="1"/>
  <c r="G1009" i="1"/>
  <c r="D1009" i="1"/>
  <c r="C1009" i="1"/>
  <c r="D1008" i="1"/>
  <c r="H1008" i="1" s="1"/>
  <c r="C1008" i="1"/>
  <c r="C1007" i="1"/>
  <c r="D1006" i="1"/>
  <c r="H1006" i="1" s="1"/>
  <c r="C1006" i="1"/>
  <c r="H1005" i="1"/>
  <c r="G1005" i="1"/>
  <c r="D1005" i="1"/>
  <c r="C1005" i="1"/>
  <c r="H1004" i="1"/>
  <c r="D1004" i="1"/>
  <c r="C1004" i="1"/>
  <c r="G1004" i="1" s="1"/>
  <c r="D1003" i="1"/>
  <c r="H1003" i="1" s="1"/>
  <c r="C1003" i="1"/>
  <c r="H1002" i="1"/>
  <c r="G1002" i="1"/>
  <c r="D1002" i="1"/>
  <c r="C1002" i="1"/>
  <c r="H1001" i="1"/>
  <c r="G1001" i="1"/>
  <c r="D1001" i="1"/>
  <c r="C1001" i="1"/>
  <c r="H1000" i="1"/>
  <c r="D1000" i="1"/>
  <c r="C1000" i="1"/>
  <c r="G1000" i="1" s="1"/>
  <c r="D999" i="1"/>
  <c r="H999" i="1" s="1"/>
  <c r="C999" i="1"/>
  <c r="H998" i="1"/>
  <c r="D998" i="1"/>
  <c r="C998" i="1"/>
  <c r="G998" i="1" s="1"/>
  <c r="G996" i="1"/>
  <c r="D996" i="1"/>
  <c r="H996" i="1" s="1"/>
  <c r="C996" i="1"/>
  <c r="G995" i="1"/>
  <c r="D995" i="1"/>
  <c r="H995" i="1" s="1"/>
  <c r="C995" i="1"/>
  <c r="G994" i="1"/>
  <c r="D994" i="1"/>
  <c r="H994" i="1" s="1"/>
  <c r="C994" i="1"/>
  <c r="G993" i="1"/>
  <c r="D993" i="1"/>
  <c r="H993" i="1" s="1"/>
  <c r="C993" i="1"/>
  <c r="H992" i="1"/>
  <c r="G992" i="1"/>
  <c r="D992" i="1"/>
  <c r="C992" i="1"/>
  <c r="H989" i="1"/>
  <c r="G989" i="1"/>
  <c r="D989" i="1"/>
  <c r="C989" i="1"/>
  <c r="H988" i="1"/>
  <c r="D988" i="1"/>
  <c r="C988" i="1"/>
  <c r="G988" i="1" s="1"/>
  <c r="H987" i="1"/>
  <c r="D987" i="1"/>
  <c r="C987" i="1"/>
  <c r="G987"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D947" i="1"/>
  <c r="C947" i="1"/>
  <c r="G947" i="1" s="1"/>
  <c r="H946" i="1"/>
  <c r="D946" i="1"/>
  <c r="C946" i="1"/>
  <c r="G946" i="1" s="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D823" i="1"/>
  <c r="C823" i="1"/>
  <c r="G823" i="1" s="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D814" i="1"/>
  <c r="H814" i="1" s="1"/>
  <c r="C814" i="1"/>
  <c r="H813" i="1"/>
  <c r="G813" i="1"/>
  <c r="D813" i="1"/>
  <c r="C813" i="1"/>
  <c r="H812" i="1"/>
  <c r="D812" i="1"/>
  <c r="C812" i="1"/>
  <c r="G812" i="1" s="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D766" i="1"/>
  <c r="C766" i="1"/>
  <c r="G766" i="1" s="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C719" i="1"/>
  <c r="G719" i="1" s="1"/>
  <c r="D718" i="1"/>
  <c r="H718" i="1" s="1"/>
  <c r="C718" i="1"/>
  <c r="H717" i="1"/>
  <c r="G717" i="1"/>
  <c r="D717" i="1"/>
  <c r="C717" i="1"/>
  <c r="H716" i="1"/>
  <c r="G716" i="1"/>
  <c r="D716" i="1"/>
  <c r="C716" i="1"/>
  <c r="H715" i="1"/>
  <c r="G715" i="1"/>
  <c r="D715" i="1"/>
  <c r="C715" i="1"/>
  <c r="H714" i="1"/>
  <c r="G714" i="1"/>
  <c r="D714" i="1"/>
  <c r="C714" i="1"/>
  <c r="H713" i="1"/>
  <c r="D713" i="1"/>
  <c r="C713" i="1"/>
  <c r="G713" i="1" s="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C703" i="1"/>
  <c r="G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C691" i="1"/>
  <c r="G691" i="1" s="1"/>
  <c r="H690" i="1"/>
  <c r="G690" i="1"/>
  <c r="D690" i="1"/>
  <c r="C690" i="1"/>
  <c r="H689" i="1"/>
  <c r="G689" i="1"/>
  <c r="D689" i="1"/>
  <c r="C689" i="1"/>
  <c r="H688" i="1"/>
  <c r="G688" i="1"/>
  <c r="D688" i="1"/>
  <c r="C688" i="1"/>
  <c r="H687" i="1"/>
  <c r="D687" i="1"/>
  <c r="C687" i="1"/>
  <c r="G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D658" i="1"/>
  <c r="G658" i="1" s="1"/>
  <c r="C658" i="1"/>
  <c r="H657" i="1"/>
  <c r="G657" i="1"/>
  <c r="D657" i="1"/>
  <c r="C657" i="1"/>
  <c r="H656" i="1"/>
  <c r="G656" i="1"/>
  <c r="D656" i="1"/>
  <c r="C656" i="1"/>
  <c r="H655" i="1"/>
  <c r="D655" i="1"/>
  <c r="C655" i="1"/>
  <c r="G655" i="1" s="1"/>
  <c r="D654" i="1"/>
  <c r="H654" i="1" s="1"/>
  <c r="C654" i="1"/>
  <c r="D653" i="1"/>
  <c r="G653" i="1" s="1"/>
  <c r="C653" i="1"/>
  <c r="H652" i="1"/>
  <c r="G652" i="1"/>
  <c r="D652" i="1"/>
  <c r="C652" i="1"/>
  <c r="H651" i="1"/>
  <c r="G651" i="1"/>
  <c r="D651" i="1"/>
  <c r="C651" i="1"/>
  <c r="D650" i="1"/>
  <c r="G650" i="1" s="1"/>
  <c r="C650" i="1"/>
  <c r="H649" i="1"/>
  <c r="D649" i="1"/>
  <c r="C649" i="1"/>
  <c r="G649" i="1" s="1"/>
  <c r="D648" i="1"/>
  <c r="H648" i="1" s="1"/>
  <c r="C648" i="1"/>
  <c r="H647" i="1"/>
  <c r="D647" i="1"/>
  <c r="C647" i="1"/>
  <c r="G647" i="1" s="1"/>
  <c r="D646" i="1"/>
  <c r="H646" i="1" s="1"/>
  <c r="C646" i="1"/>
  <c r="C645" i="1"/>
  <c r="G644" i="1"/>
  <c r="D644" i="1"/>
  <c r="H644" i="1" s="1"/>
  <c r="C644" i="1"/>
  <c r="G643" i="1"/>
  <c r="D643" i="1"/>
  <c r="H643" i="1" s="1"/>
  <c r="C643" i="1"/>
  <c r="D642" i="1"/>
  <c r="H642" i="1" s="1"/>
  <c r="C642" i="1"/>
  <c r="H641" i="1"/>
  <c r="D641" i="1"/>
  <c r="C641" i="1"/>
  <c r="G641" i="1" s="1"/>
  <c r="H632" i="1"/>
  <c r="G632" i="1"/>
  <c r="D632" i="1"/>
  <c r="C632"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G600" i="1" s="1"/>
  <c r="C600" i="1"/>
  <c r="D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D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2" i="1"/>
  <c r="H412" i="1" s="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D398" i="1"/>
  <c r="C398" i="1"/>
  <c r="D397" i="1"/>
  <c r="C397" i="1"/>
  <c r="H396" i="1"/>
  <c r="G396" i="1"/>
  <c r="D396" i="1"/>
  <c r="C396" i="1"/>
  <c r="H395" i="1"/>
  <c r="G395" i="1"/>
  <c r="D395" i="1"/>
  <c r="C395" i="1"/>
  <c r="H394" i="1"/>
  <c r="G394" i="1"/>
  <c r="D394" i="1"/>
  <c r="C394" i="1"/>
  <c r="H393" i="1"/>
  <c r="G393" i="1"/>
  <c r="D393" i="1"/>
  <c r="C393" i="1"/>
  <c r="H392" i="1"/>
  <c r="G392" i="1"/>
  <c r="D392" i="1"/>
  <c r="C392" i="1"/>
  <c r="D391" i="1"/>
  <c r="D390" i="1"/>
  <c r="H390" i="1" s="1"/>
  <c r="C390" i="1"/>
  <c r="H389" i="1"/>
  <c r="G389" i="1"/>
  <c r="D389" i="1"/>
  <c r="C389" i="1"/>
  <c r="H388" i="1"/>
  <c r="G388" i="1"/>
  <c r="D388" i="1"/>
  <c r="C388" i="1"/>
  <c r="H387" i="1"/>
  <c r="G387" i="1"/>
  <c r="D387" i="1"/>
  <c r="C387" i="1"/>
  <c r="H385" i="1"/>
  <c r="G385" i="1"/>
  <c r="D385" i="1"/>
  <c r="C385" i="1"/>
  <c r="H384" i="1"/>
  <c r="G384" i="1"/>
  <c r="D384" i="1"/>
  <c r="C384" i="1"/>
  <c r="H383" i="1"/>
  <c r="G383" i="1"/>
  <c r="D383" i="1"/>
  <c r="C383" i="1"/>
  <c r="H382" i="1"/>
  <c r="G382" i="1"/>
  <c r="D382" i="1"/>
  <c r="C382" i="1"/>
  <c r="H381" i="1"/>
  <c r="G381" i="1"/>
  <c r="D381" i="1"/>
  <c r="C381" i="1"/>
  <c r="H380" i="1"/>
  <c r="D380" i="1"/>
  <c r="C380" i="1"/>
  <c r="G380" i="1" s="1"/>
  <c r="H379" i="1"/>
  <c r="G379" i="1"/>
  <c r="D379" i="1"/>
  <c r="C379" i="1"/>
  <c r="H378" i="1"/>
  <c r="D378" i="1"/>
  <c r="C378" i="1"/>
  <c r="G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C371" i="1"/>
  <c r="G371" i="1" s="1"/>
  <c r="H370" i="1"/>
  <c r="G370" i="1"/>
  <c r="D370" i="1"/>
  <c r="C370" i="1"/>
  <c r="H369" i="1"/>
  <c r="G369" i="1"/>
  <c r="D369" i="1"/>
  <c r="C369" i="1"/>
  <c r="H368" i="1"/>
  <c r="G368" i="1"/>
  <c r="D368" i="1"/>
  <c r="C368" i="1"/>
  <c r="G367" i="1"/>
  <c r="D367" i="1"/>
  <c r="H367" i="1" s="1"/>
  <c r="C367" i="1"/>
  <c r="H366" i="1"/>
  <c r="D366" i="1"/>
  <c r="C366" i="1"/>
  <c r="G366" i="1" s="1"/>
  <c r="H365" i="1"/>
  <c r="D365" i="1"/>
  <c r="C365" i="1"/>
  <c r="G365" i="1" s="1"/>
  <c r="D364" i="1"/>
  <c r="H363" i="1"/>
  <c r="D363" i="1"/>
  <c r="C363" i="1"/>
  <c r="G363" i="1" s="1"/>
  <c r="D362" i="1"/>
  <c r="H362" i="1" s="1"/>
  <c r="C362" i="1"/>
  <c r="D361" i="1"/>
  <c r="H361" i="1" s="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D348" i="1"/>
  <c r="C348" i="1"/>
  <c r="H348" i="1" s="1"/>
  <c r="C347"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G322" i="1"/>
  <c r="D322" i="1"/>
  <c r="H322" i="1" s="1"/>
  <c r="C322"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G296" i="1" s="1"/>
  <c r="C296" i="1"/>
  <c r="C295" i="1"/>
  <c r="C294" i="1"/>
  <c r="H292" i="1"/>
  <c r="G292" i="1"/>
  <c r="D292" i="1"/>
  <c r="C292" i="1"/>
  <c r="H291" i="1"/>
  <c r="G291" i="1"/>
  <c r="D291" i="1"/>
  <c r="C291" i="1"/>
  <c r="H290" i="1"/>
  <c r="D290" i="1"/>
  <c r="C290" i="1"/>
  <c r="G290" i="1" s="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H276" i="1" s="1"/>
  <c r="C276" i="1"/>
  <c r="C275" i="1"/>
  <c r="H274" i="1"/>
  <c r="G274" i="1"/>
  <c r="D274" i="1"/>
  <c r="C274" i="1"/>
  <c r="H273" i="1"/>
  <c r="G273" i="1"/>
  <c r="D273" i="1"/>
  <c r="C273" i="1"/>
  <c r="H272" i="1"/>
  <c r="G272" i="1"/>
  <c r="D272" i="1"/>
  <c r="C272" i="1"/>
  <c r="H271" i="1"/>
  <c r="G271" i="1"/>
  <c r="D271" i="1"/>
  <c r="C271" i="1"/>
  <c r="G270" i="1"/>
  <c r="D270" i="1"/>
  <c r="H270" i="1" s="1"/>
  <c r="C270" i="1"/>
  <c r="G269" i="1"/>
  <c r="D269" i="1"/>
  <c r="H269" i="1" s="1"/>
  <c r="C269" i="1"/>
  <c r="H268" i="1"/>
  <c r="G268" i="1"/>
  <c r="D268" i="1"/>
  <c r="C268" i="1"/>
  <c r="H267" i="1"/>
  <c r="G267" i="1"/>
  <c r="D267" i="1"/>
  <c r="C267" i="1"/>
  <c r="D266" i="1"/>
  <c r="H266" i="1" s="1"/>
  <c r="C266" i="1"/>
  <c r="H265" i="1"/>
  <c r="D265" i="1"/>
  <c r="C265" i="1"/>
  <c r="G265" i="1" s="1"/>
  <c r="D264" i="1"/>
  <c r="H263" i="1"/>
  <c r="G263" i="1"/>
  <c r="D263" i="1"/>
  <c r="C263" i="1"/>
  <c r="H262" i="1"/>
  <c r="G262" i="1"/>
  <c r="D262" i="1"/>
  <c r="C262" i="1"/>
  <c r="D261" i="1"/>
  <c r="C261" i="1"/>
  <c r="D260" i="1"/>
  <c r="C260" i="1"/>
  <c r="H258" i="1"/>
  <c r="G258" i="1"/>
  <c r="D258" i="1"/>
  <c r="C258" i="1"/>
  <c r="H257" i="1"/>
  <c r="G257" i="1"/>
  <c r="D257" i="1"/>
  <c r="C257" i="1"/>
  <c r="D256" i="1"/>
  <c r="C256" i="1"/>
  <c r="H256" i="1" s="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G243" i="1"/>
  <c r="C243" i="1"/>
  <c r="H242" i="1"/>
  <c r="G242" i="1"/>
  <c r="D242" i="1"/>
  <c r="C242" i="1"/>
  <c r="H241" i="1"/>
  <c r="G241" i="1"/>
  <c r="D241" i="1"/>
  <c r="C241" i="1"/>
  <c r="H240" i="1"/>
  <c r="G240" i="1"/>
  <c r="D240" i="1"/>
  <c r="C240" i="1"/>
  <c r="H239" i="1"/>
  <c r="G239" i="1"/>
  <c r="D239" i="1"/>
  <c r="C239" i="1"/>
  <c r="H238" i="1"/>
  <c r="G238" i="1"/>
  <c r="D238" i="1"/>
  <c r="C238" i="1"/>
  <c r="D237" i="1"/>
  <c r="G237" i="1" s="1"/>
  <c r="C237" i="1"/>
  <c r="D236" i="1"/>
  <c r="G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H212" i="1"/>
  <c r="G212" i="1"/>
  <c r="D212" i="1"/>
  <c r="C212" i="1"/>
  <c r="D211" i="1"/>
  <c r="D210" i="1"/>
  <c r="H210" i="1" s="1"/>
  <c r="C210" i="1"/>
  <c r="H209" i="1"/>
  <c r="D209" i="1"/>
  <c r="C209" i="1"/>
  <c r="G209" i="1" s="1"/>
  <c r="H208" i="1"/>
  <c r="G208" i="1"/>
  <c r="D208" i="1"/>
  <c r="C208" i="1"/>
  <c r="D207" i="1"/>
  <c r="H207" i="1" s="1"/>
  <c r="C207" i="1"/>
  <c r="H205" i="1"/>
  <c r="G205" i="1"/>
  <c r="D205" i="1"/>
  <c r="C205" i="1"/>
  <c r="H204" i="1"/>
  <c r="G204" i="1"/>
  <c r="D204" i="1"/>
  <c r="C204" i="1"/>
  <c r="H203" i="1"/>
  <c r="G203" i="1"/>
  <c r="D203" i="1"/>
  <c r="C203" i="1"/>
  <c r="H202" i="1"/>
  <c r="G202" i="1"/>
  <c r="D202" i="1"/>
  <c r="C202" i="1"/>
  <c r="H201" i="1"/>
  <c r="D201" i="1"/>
  <c r="C201" i="1"/>
  <c r="G201" i="1" s="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D191" i="1"/>
  <c r="C191" i="1"/>
  <c r="H191" i="1" s="1"/>
  <c r="G190" i="1"/>
  <c r="D190" i="1"/>
  <c r="H190" i="1" s="1"/>
  <c r="C190" i="1"/>
  <c r="D189" i="1"/>
  <c r="C189" i="1"/>
  <c r="H189" i="1" s="1"/>
  <c r="D188" i="1"/>
  <c r="C188" i="1"/>
  <c r="H188" i="1" s="1"/>
  <c r="D187" i="1"/>
  <c r="H187" i="1" s="1"/>
  <c r="C187" i="1"/>
  <c r="D186" i="1"/>
  <c r="C186" i="1"/>
  <c r="D185" i="1"/>
  <c r="C185" i="1"/>
  <c r="H183" i="1"/>
  <c r="G183" i="1"/>
  <c r="D183" i="1"/>
  <c r="C183" i="1"/>
  <c r="G182" i="1"/>
  <c r="D182" i="1"/>
  <c r="H182" i="1" s="1"/>
  <c r="C182" i="1"/>
  <c r="G181" i="1"/>
  <c r="D181" i="1"/>
  <c r="H181" i="1" s="1"/>
  <c r="C181" i="1"/>
  <c r="D180" i="1"/>
  <c r="H180" i="1" s="1"/>
  <c r="C180" i="1"/>
  <c r="H179" i="1"/>
  <c r="D179" i="1"/>
  <c r="C179" i="1"/>
  <c r="G179" i="1" s="1"/>
  <c r="H178" i="1"/>
  <c r="G178" i="1"/>
  <c r="D178" i="1"/>
  <c r="C178" i="1"/>
  <c r="D177" i="1"/>
  <c r="H177" i="1" s="1"/>
  <c r="C177" i="1"/>
  <c r="H176" i="1"/>
  <c r="D176" i="1"/>
  <c r="C176" i="1"/>
  <c r="G176" i="1" s="1"/>
  <c r="D175" i="1"/>
  <c r="H175" i="1" s="1"/>
  <c r="C175" i="1"/>
  <c r="H174" i="1"/>
  <c r="D174" i="1"/>
  <c r="C174" i="1"/>
  <c r="G174" i="1" s="1"/>
  <c r="D173" i="1"/>
  <c r="D172" i="1"/>
  <c r="H172" i="1" s="1"/>
  <c r="C172" i="1"/>
  <c r="G172" i="1" s="1"/>
  <c r="H171" i="1"/>
  <c r="G171" i="1"/>
  <c r="D171" i="1"/>
  <c r="C171" i="1"/>
  <c r="G170" i="1"/>
  <c r="D170" i="1"/>
  <c r="H170" i="1" s="1"/>
  <c r="C170" i="1"/>
  <c r="G169" i="1"/>
  <c r="D169" i="1"/>
  <c r="H169" i="1" s="1"/>
  <c r="C169" i="1"/>
  <c r="G168" i="1"/>
  <c r="D168" i="1"/>
  <c r="H168" i="1" s="1"/>
  <c r="C168" i="1"/>
  <c r="G167" i="1"/>
  <c r="D167" i="1"/>
  <c r="H167" i="1" s="1"/>
  <c r="C167" i="1"/>
  <c r="G166" i="1"/>
  <c r="D166" i="1"/>
  <c r="H166" i="1" s="1"/>
  <c r="C166" i="1"/>
  <c r="C165" i="1"/>
  <c r="H164" i="1"/>
  <c r="D164" i="1"/>
  <c r="C164" i="1"/>
  <c r="G164" i="1" s="1"/>
  <c r="D163" i="1"/>
  <c r="H163" i="1" s="1"/>
  <c r="C163" i="1"/>
  <c r="H162" i="1"/>
  <c r="D162" i="1"/>
  <c r="C162" i="1"/>
  <c r="G162" i="1" s="1"/>
  <c r="D161" i="1"/>
  <c r="H161" i="1" s="1"/>
  <c r="C161" i="1"/>
  <c r="H158" i="1"/>
  <c r="G158" i="1"/>
  <c r="D158" i="1"/>
  <c r="C158" i="1"/>
  <c r="D157" i="1"/>
  <c r="C157" i="1"/>
  <c r="H156" i="1"/>
  <c r="G156" i="1"/>
  <c r="D156" i="1"/>
  <c r="C156" i="1"/>
  <c r="D155" i="1"/>
  <c r="C155" i="1"/>
  <c r="D154" i="1"/>
  <c r="C154" i="1"/>
  <c r="H153" i="1"/>
  <c r="G153" i="1"/>
  <c r="D153" i="1"/>
  <c r="C153" i="1"/>
  <c r="H152" i="1"/>
  <c r="G152" i="1"/>
  <c r="D152" i="1"/>
  <c r="C152" i="1"/>
  <c r="H151" i="1"/>
  <c r="G151" i="1"/>
  <c r="D151" i="1"/>
  <c r="C151" i="1"/>
  <c r="D150" i="1"/>
  <c r="G150" i="1" s="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D126" i="1"/>
  <c r="C126" i="1"/>
  <c r="G126" i="1" s="1"/>
  <c r="H125" i="1"/>
  <c r="G125" i="1"/>
  <c r="D125" i="1"/>
  <c r="C125" i="1"/>
  <c r="D123" i="1"/>
  <c r="C123" i="1"/>
  <c r="H122" i="1"/>
  <c r="G122" i="1"/>
  <c r="D122" i="1"/>
  <c r="C122" i="1"/>
  <c r="D121" i="1"/>
  <c r="C121" i="1"/>
  <c r="D120" i="1"/>
  <c r="H119" i="1"/>
  <c r="G119" i="1"/>
  <c r="D119" i="1"/>
  <c r="C119" i="1"/>
  <c r="D118" i="1"/>
  <c r="C118" i="1"/>
  <c r="H118" i="1" s="1"/>
  <c r="D117" i="1"/>
  <c r="G117" i="1" s="1"/>
  <c r="C117" i="1"/>
  <c r="D116" i="1"/>
  <c r="H115" i="1"/>
  <c r="G115" i="1"/>
  <c r="D115" i="1"/>
  <c r="C115" i="1"/>
  <c r="H114" i="1"/>
  <c r="G114" i="1"/>
  <c r="D114" i="1"/>
  <c r="C114" i="1"/>
  <c r="D113" i="1"/>
  <c r="G113" i="1" s="1"/>
  <c r="C113" i="1"/>
  <c r="H112" i="1"/>
  <c r="G112" i="1"/>
  <c r="D112" i="1"/>
  <c r="C112" i="1"/>
  <c r="D111" i="1"/>
  <c r="C111" i="1"/>
  <c r="G110" i="1"/>
  <c r="D110" i="1"/>
  <c r="C110" i="1"/>
  <c r="H110" i="1" s="1"/>
  <c r="D109" i="1"/>
  <c r="G109" i="1" s="1"/>
  <c r="C109" i="1"/>
  <c r="H107" i="1"/>
  <c r="G107" i="1"/>
  <c r="D107" i="1"/>
  <c r="C107" i="1"/>
  <c r="G106" i="1"/>
  <c r="D106" i="1"/>
  <c r="H106" i="1" s="1"/>
  <c r="C106" i="1"/>
  <c r="H105" i="1"/>
  <c r="G105" i="1"/>
  <c r="D105" i="1"/>
  <c r="C105" i="1"/>
  <c r="H104" i="1"/>
  <c r="G104" i="1"/>
  <c r="D104" i="1"/>
  <c r="C104"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H92" i="1"/>
  <c r="G92" i="1"/>
  <c r="D92" i="1"/>
  <c r="C92" i="1"/>
  <c r="H91" i="1"/>
  <c r="G91" i="1"/>
  <c r="D91" i="1"/>
  <c r="C91" i="1"/>
  <c r="D90" i="1"/>
  <c r="G90" i="1" s="1"/>
  <c r="C90" i="1"/>
  <c r="D89" i="1"/>
  <c r="G89" i="1" s="1"/>
  <c r="C89" i="1"/>
  <c r="D88" i="1"/>
  <c r="G88" i="1" s="1"/>
  <c r="C88" i="1"/>
  <c r="D87" i="1"/>
  <c r="H86" i="1"/>
  <c r="G86" i="1"/>
  <c r="D86" i="1"/>
  <c r="C86" i="1"/>
  <c r="H85" i="1"/>
  <c r="G85" i="1"/>
  <c r="D85" i="1"/>
  <c r="C85" i="1"/>
  <c r="H84" i="1"/>
  <c r="G84" i="1"/>
  <c r="D84" i="1"/>
  <c r="C84" i="1"/>
  <c r="H83" i="1"/>
  <c r="G83" i="1"/>
  <c r="D83" i="1"/>
  <c r="C83" i="1"/>
  <c r="G82" i="1"/>
  <c r="D82" i="1"/>
  <c r="H82" i="1" s="1"/>
  <c r="C82" i="1"/>
  <c r="G81" i="1"/>
  <c r="D81" i="1"/>
  <c r="H81" i="1" s="1"/>
  <c r="C81" i="1"/>
  <c r="H80" i="1"/>
  <c r="G80" i="1"/>
  <c r="D80" i="1"/>
  <c r="C80" i="1"/>
  <c r="H77" i="1"/>
  <c r="G77" i="1"/>
  <c r="D77" i="1"/>
  <c r="C77" i="1"/>
  <c r="H76" i="1"/>
  <c r="G76" i="1"/>
  <c r="D76" i="1"/>
  <c r="C76" i="1"/>
  <c r="H75" i="1"/>
  <c r="G75" i="1"/>
  <c r="D75" i="1"/>
  <c r="C75" i="1"/>
  <c r="H74" i="1"/>
  <c r="G74" i="1"/>
  <c r="D74" i="1"/>
  <c r="C74" i="1"/>
  <c r="H73" i="1"/>
  <c r="G73" i="1"/>
  <c r="D73" i="1"/>
  <c r="C73" i="1"/>
  <c r="H72" i="1"/>
  <c r="D72" i="1"/>
  <c r="C72" i="1"/>
  <c r="G72" i="1" s="1"/>
  <c r="D71" i="1"/>
  <c r="H71" i="1" s="1"/>
  <c r="C71" i="1"/>
  <c r="D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C61" i="1"/>
  <c r="H60" i="1"/>
  <c r="G60" i="1"/>
  <c r="D60" i="1"/>
  <c r="C60" i="1"/>
  <c r="H59" i="1"/>
  <c r="D59" i="1"/>
  <c r="C59" i="1"/>
  <c r="G59" i="1" s="1"/>
  <c r="D58" i="1"/>
  <c r="H58" i="1" s="1"/>
  <c r="C58" i="1"/>
  <c r="D57" i="1"/>
  <c r="G57" i="1" s="1"/>
  <c r="C57" i="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G29" i="1"/>
  <c r="D29" i="1"/>
  <c r="H29" i="1" s="1"/>
  <c r="C29" i="1"/>
  <c r="H28" i="1"/>
  <c r="G28" i="1"/>
  <c r="D28" i="1"/>
  <c r="C28" i="1"/>
  <c r="D27" i="1"/>
  <c r="G27" i="1" s="1"/>
  <c r="C27" i="1"/>
  <c r="H26" i="1"/>
  <c r="G26" i="1"/>
  <c r="D26" i="1"/>
  <c r="C26" i="1"/>
  <c r="H24" i="1"/>
  <c r="G24" i="1"/>
  <c r="D24" i="1"/>
  <c r="C24" i="1"/>
  <c r="G23" i="1"/>
  <c r="D23" i="1"/>
  <c r="H23" i="1" s="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G5" i="1"/>
  <c r="D5" i="1"/>
  <c r="H5" i="1" s="1"/>
  <c r="C5" i="1"/>
  <c r="G1301" i="1" l="1"/>
  <c r="D1454" i="1"/>
  <c r="H1454" i="1" s="1"/>
  <c r="H1470" i="1"/>
  <c r="D184" i="1"/>
  <c r="G1423" i="1"/>
  <c r="G1401" i="1"/>
  <c r="G1376" i="1"/>
  <c r="F82" i="6"/>
  <c r="G1369" i="1"/>
  <c r="F75" i="6"/>
  <c r="G1324" i="1"/>
  <c r="F28" i="6"/>
  <c r="F216" i="9"/>
  <c r="B216" i="9" s="1"/>
  <c r="G1480" i="1"/>
  <c r="H766" i="1"/>
  <c r="G131" i="1"/>
  <c r="G130" i="1"/>
  <c r="G1229" i="1"/>
  <c r="E280" i="9"/>
  <c r="B280" i="9" s="1"/>
  <c r="H1226" i="1"/>
  <c r="F246" i="5"/>
  <c r="F242" i="5"/>
  <c r="D1216" i="1"/>
  <c r="F207" i="5"/>
  <c r="G1166" i="1"/>
  <c r="G1165" i="1"/>
  <c r="G1164" i="1"/>
  <c r="G1163" i="1"/>
  <c r="G1157" i="1"/>
  <c r="G1159" i="1"/>
  <c r="F180" i="5"/>
  <c r="D1154" i="1"/>
  <c r="G1154" i="1" s="1"/>
  <c r="G1137" i="1"/>
  <c r="G1117" i="1"/>
  <c r="H286" i="9"/>
  <c r="D1066" i="1"/>
  <c r="H1066" i="1" s="1"/>
  <c r="H1064" i="1"/>
  <c r="H1062" i="1"/>
  <c r="H1048" i="1"/>
  <c r="H1050" i="1"/>
  <c r="F69" i="5"/>
  <c r="G1042" i="1"/>
  <c r="F63" i="5"/>
  <c r="G1030" i="1"/>
  <c r="G1028" i="1"/>
  <c r="G1025" i="1"/>
  <c r="G1018" i="1"/>
  <c r="G1007" i="1"/>
  <c r="G1008" i="1"/>
  <c r="F29" i="5"/>
  <c r="G1006" i="1"/>
  <c r="G1003" i="1"/>
  <c r="G999" i="1"/>
  <c r="F13" i="5"/>
  <c r="D986" i="1"/>
  <c r="G986" i="1" s="1"/>
  <c r="F115" i="6"/>
  <c r="G814" i="1"/>
  <c r="G809" i="1"/>
  <c r="G735" i="1"/>
  <c r="G718" i="1"/>
  <c r="G711" i="1"/>
  <c r="E37" i="9"/>
  <c r="B37" i="9" s="1"/>
  <c r="G662" i="1"/>
  <c r="E27" i="9"/>
  <c r="B27" i="9" s="1"/>
  <c r="H658" i="1"/>
  <c r="G654" i="1"/>
  <c r="E25" i="9"/>
  <c r="B25" i="9" s="1"/>
  <c r="H653" i="1"/>
  <c r="H650" i="1"/>
  <c r="G648" i="1"/>
  <c r="E22" i="9"/>
  <c r="B22" i="9" s="1"/>
  <c r="G646" i="1"/>
  <c r="G645" i="1"/>
  <c r="G642" i="1"/>
  <c r="F652" i="4"/>
  <c r="H600" i="1"/>
  <c r="F605" i="4"/>
  <c r="G405" i="1"/>
  <c r="H397" i="1"/>
  <c r="H398" i="1"/>
  <c r="G390" i="1"/>
  <c r="F391" i="4"/>
  <c r="G362" i="1"/>
  <c r="G361" i="1"/>
  <c r="D347" i="1"/>
  <c r="H347" i="1" s="1"/>
  <c r="F352" i="4"/>
  <c r="H321" i="1"/>
  <c r="G321" i="1"/>
  <c r="E311" i="4"/>
  <c r="D306" i="1" s="1"/>
  <c r="H296" i="1"/>
  <c r="F418" i="4"/>
  <c r="G288" i="1"/>
  <c r="G411" i="1"/>
  <c r="E644" i="4"/>
  <c r="D638" i="1" s="1"/>
  <c r="E643" i="4"/>
  <c r="D637" i="1" s="1"/>
  <c r="G412" i="1"/>
  <c r="G275" i="1"/>
  <c r="G276" i="1"/>
  <c r="F279" i="4"/>
  <c r="G266" i="1"/>
  <c r="H260" i="1"/>
  <c r="H261" i="1"/>
  <c r="E263" i="4"/>
  <c r="D259" i="1" s="1"/>
  <c r="E225" i="9"/>
  <c r="B225" i="9" s="1"/>
  <c r="H236" i="1"/>
  <c r="H237" i="1"/>
  <c r="G210" i="1"/>
  <c r="G207" i="1"/>
  <c r="E196" i="4"/>
  <c r="D192" i="1" s="1"/>
  <c r="F210" i="4"/>
  <c r="G198" i="1"/>
  <c r="G187" i="1"/>
  <c r="H186" i="1"/>
  <c r="F222" i="9"/>
  <c r="B222" i="9" s="1"/>
  <c r="H184" i="1"/>
  <c r="H185" i="1"/>
  <c r="E44" i="9"/>
  <c r="B44" i="9" s="1"/>
  <c r="F220" i="9"/>
  <c r="G180" i="1"/>
  <c r="F218" i="9"/>
  <c r="G177" i="1"/>
  <c r="G175" i="1"/>
  <c r="G165" i="1"/>
  <c r="F169" i="4"/>
  <c r="G163" i="1"/>
  <c r="E163" i="4"/>
  <c r="D159" i="1" s="1"/>
  <c r="G161" i="1"/>
  <c r="H155" i="1"/>
  <c r="H157" i="1"/>
  <c r="H154" i="1"/>
  <c r="H150" i="1"/>
  <c r="F128" i="4"/>
  <c r="H121" i="1"/>
  <c r="H123" i="1"/>
  <c r="F125" i="4"/>
  <c r="H117" i="1"/>
  <c r="H113" i="1"/>
  <c r="H111" i="1"/>
  <c r="H109" i="1"/>
  <c r="D103" i="1"/>
  <c r="F107" i="4"/>
  <c r="H93" i="1"/>
  <c r="H90" i="1"/>
  <c r="H89" i="1"/>
  <c r="H88" i="1"/>
  <c r="D79" i="1"/>
  <c r="F83" i="4"/>
  <c r="G71" i="1"/>
  <c r="F74" i="4"/>
  <c r="E33" i="9"/>
  <c r="B33" i="9" s="1"/>
  <c r="G58" i="1"/>
  <c r="H57" i="1"/>
  <c r="H55" i="1"/>
  <c r="H56" i="1"/>
  <c r="H27" i="1"/>
  <c r="F29" i="4"/>
  <c r="H4" i="1"/>
  <c r="H1504" i="1"/>
  <c r="C1576" i="1"/>
  <c r="G1576" i="1" s="1"/>
  <c r="H1579" i="1"/>
  <c r="H1578" i="1"/>
  <c r="G1565" i="1"/>
  <c r="H1566" i="1"/>
  <c r="G1555" i="1"/>
  <c r="G1557" i="1"/>
  <c r="G1532" i="1"/>
  <c r="C1530" i="1"/>
  <c r="G1530" i="1" s="1"/>
  <c r="H1524" i="1"/>
  <c r="G1531" i="1"/>
  <c r="G1511" i="1"/>
  <c r="G1515" i="1"/>
  <c r="G1507" i="1"/>
  <c r="G1503" i="1"/>
  <c r="C1501" i="1"/>
  <c r="H1501" i="1" s="1"/>
  <c r="H1499" i="1"/>
  <c r="G1499" i="1"/>
  <c r="G1502" i="1"/>
  <c r="H1483" i="1"/>
  <c r="G1483" i="1"/>
  <c r="E283" i="9"/>
  <c r="B283" i="9" s="1"/>
  <c r="E284" i="9"/>
  <c r="B284" i="9" s="1"/>
  <c r="C1475" i="1"/>
  <c r="D38" i="7"/>
  <c r="H31" i="3" s="1"/>
  <c r="J1477" i="1"/>
  <c r="G1470" i="1"/>
  <c r="J1456" i="1"/>
  <c r="H1434" i="1"/>
  <c r="H1410" i="1"/>
  <c r="H1407" i="1"/>
  <c r="H1400" i="1"/>
  <c r="H1376" i="1"/>
  <c r="H1369" i="1"/>
  <c r="H1330" i="1"/>
  <c r="G1330" i="1"/>
  <c r="C1322" i="1"/>
  <c r="H1300" i="1"/>
  <c r="G1300" i="1"/>
  <c r="H1014" i="1"/>
  <c r="D12" i="5"/>
  <c r="C990" i="1" s="1"/>
  <c r="C1223" i="1"/>
  <c r="C1219" i="1"/>
  <c r="G1216" i="1"/>
  <c r="H1216" i="1"/>
  <c r="C1184" i="1"/>
  <c r="D206" i="5"/>
  <c r="H1166" i="1"/>
  <c r="H1163" i="1"/>
  <c r="H1155" i="1"/>
  <c r="C1148" i="1"/>
  <c r="G1070" i="1"/>
  <c r="C1047" i="1"/>
  <c r="C1041" i="1"/>
  <c r="C1034" i="1"/>
  <c r="H1030" i="1"/>
  <c r="C1013" i="1"/>
  <c r="C997" i="1"/>
  <c r="C991" i="1"/>
  <c r="H986" i="1"/>
  <c r="G631" i="1"/>
  <c r="C587" i="1"/>
  <c r="C599" i="1"/>
  <c r="G397" i="1"/>
  <c r="G398" i="1"/>
  <c r="C386" i="1"/>
  <c r="G364" i="1"/>
  <c r="H364" i="1"/>
  <c r="G359" i="1"/>
  <c r="H359" i="1"/>
  <c r="G348" i="1"/>
  <c r="D351" i="4"/>
  <c r="C346" i="1" s="1"/>
  <c r="C413" i="1"/>
  <c r="D643" i="4"/>
  <c r="C637" i="1" s="1"/>
  <c r="E70" i="9"/>
  <c r="G260" i="1"/>
  <c r="G261" i="1"/>
  <c r="H255" i="1"/>
  <c r="G255" i="1"/>
  <c r="G256" i="1"/>
  <c r="D252" i="4"/>
  <c r="F259" i="4"/>
  <c r="C227" i="1"/>
  <c r="C215" i="1"/>
  <c r="C206" i="1"/>
  <c r="G191" i="1"/>
  <c r="G189" i="1"/>
  <c r="G188" i="1"/>
  <c r="G186" i="1"/>
  <c r="E46" i="9"/>
  <c r="G184" i="1"/>
  <c r="G185" i="1"/>
  <c r="C173" i="1"/>
  <c r="G173" i="1" s="1"/>
  <c r="G160" i="1"/>
  <c r="H160" i="1"/>
  <c r="G155" i="1"/>
  <c r="G157" i="1"/>
  <c r="G154" i="1"/>
  <c r="C149" i="1"/>
  <c r="D152" i="4"/>
  <c r="C148" i="1" s="1"/>
  <c r="C124" i="1"/>
  <c r="G121" i="1"/>
  <c r="G123" i="1"/>
  <c r="D124" i="4"/>
  <c r="G118" i="1"/>
  <c r="C116" i="1"/>
  <c r="G111" i="1"/>
  <c r="G108" i="1"/>
  <c r="H108" i="1"/>
  <c r="C103" i="1"/>
  <c r="C87" i="1"/>
  <c r="E34" i="9"/>
  <c r="B34" i="9" s="1"/>
  <c r="C70" i="1"/>
  <c r="G55" i="1"/>
  <c r="G56" i="1"/>
  <c r="C25" i="1"/>
  <c r="C19" i="1"/>
  <c r="F214" i="9"/>
  <c r="E26" i="9"/>
  <c r="B26" i="9" s="1"/>
  <c r="G1023" i="1"/>
  <c r="H1023" i="1"/>
  <c r="G1031" i="1"/>
  <c r="H1031" i="1"/>
  <c r="G1039" i="1"/>
  <c r="H1039" i="1"/>
  <c r="G1116" i="1"/>
  <c r="H1116" i="1"/>
  <c r="G1027" i="1"/>
  <c r="H1027" i="1"/>
  <c r="G1035" i="1"/>
  <c r="H1035" i="1"/>
  <c r="G1043" i="1"/>
  <c r="H1043" i="1"/>
  <c r="G1120" i="1"/>
  <c r="H1120" i="1"/>
  <c r="G1185" i="1"/>
  <c r="H1185" i="1"/>
  <c r="G1191" i="1"/>
  <c r="H1191" i="1"/>
  <c r="G1197" i="1"/>
  <c r="H1197" i="1"/>
  <c r="G1203" i="1"/>
  <c r="H1203" i="1"/>
  <c r="G1209" i="1"/>
  <c r="H1209" i="1"/>
  <c r="G1244" i="1"/>
  <c r="H1244" i="1"/>
  <c r="G1252" i="1"/>
  <c r="H1252" i="1"/>
  <c r="G1258" i="1"/>
  <c r="H1258" i="1"/>
  <c r="G1264" i="1"/>
  <c r="H1264" i="1"/>
  <c r="G1276" i="1"/>
  <c r="H1276" i="1"/>
  <c r="G1288" i="1"/>
  <c r="H1288" i="1"/>
  <c r="G1294" i="1"/>
  <c r="H1294" i="1"/>
  <c r="D523" i="1"/>
  <c r="G129" i="1"/>
  <c r="H1020" i="1"/>
  <c r="H1024" i="1"/>
  <c r="H1028" i="1"/>
  <c r="H1032" i="1"/>
  <c r="H1036" i="1"/>
  <c r="H1040" i="1"/>
  <c r="H1044" i="1"/>
  <c r="H1117" i="1"/>
  <c r="H1121" i="1"/>
  <c r="G1125" i="1"/>
  <c r="H1125" i="1"/>
  <c r="H1127" i="1"/>
  <c r="H1157" i="1"/>
  <c r="H1161" i="1"/>
  <c r="H1165" i="1"/>
  <c r="H1169" i="1"/>
  <c r="H1173" i="1"/>
  <c r="H1177" i="1"/>
  <c r="H1181" i="1"/>
  <c r="H1231" i="1"/>
  <c r="H1335" i="1"/>
  <c r="H1339" i="1"/>
  <c r="H1343" i="1"/>
  <c r="H1347" i="1"/>
  <c r="H1351" i="1"/>
  <c r="H1355" i="1"/>
  <c r="G1412" i="1"/>
  <c r="H1412" i="1"/>
  <c r="G1420" i="1"/>
  <c r="H1420" i="1"/>
  <c r="G1428" i="1"/>
  <c r="H1428" i="1"/>
  <c r="J1442" i="1"/>
  <c r="G1442" i="1"/>
  <c r="G1472" i="1"/>
  <c r="H1472" i="1"/>
  <c r="J1472" i="1"/>
  <c r="F490" i="4"/>
  <c r="D484" i="4"/>
  <c r="C484" i="1"/>
  <c r="E515" i="4"/>
  <c r="D509" i="1" s="1"/>
  <c r="D519" i="1"/>
  <c r="F78" i="5"/>
  <c r="C1056" i="1"/>
  <c r="G1187" i="1"/>
  <c r="H1187" i="1"/>
  <c r="G1195" i="1"/>
  <c r="H1195" i="1"/>
  <c r="G1201" i="1"/>
  <c r="H1201" i="1"/>
  <c r="G1207" i="1"/>
  <c r="H1207" i="1"/>
  <c r="G1213" i="1"/>
  <c r="H1213" i="1"/>
  <c r="G1236" i="1"/>
  <c r="H1236" i="1"/>
  <c r="G1240" i="1"/>
  <c r="H1240" i="1"/>
  <c r="G1246" i="1"/>
  <c r="H1246" i="1"/>
  <c r="G1250" i="1"/>
  <c r="H1250" i="1"/>
  <c r="G1254" i="1"/>
  <c r="H1254" i="1"/>
  <c r="G1260" i="1"/>
  <c r="H1260" i="1"/>
  <c r="G1266" i="1"/>
  <c r="H1266" i="1"/>
  <c r="G1272" i="1"/>
  <c r="H1272" i="1"/>
  <c r="G1278" i="1"/>
  <c r="H1278" i="1"/>
  <c r="G1282" i="1"/>
  <c r="H1282" i="1"/>
  <c r="G1286" i="1"/>
  <c r="H1286" i="1"/>
  <c r="G1290" i="1"/>
  <c r="H1290" i="1"/>
  <c r="G1298" i="1"/>
  <c r="H1298" i="1"/>
  <c r="G1358" i="1"/>
  <c r="H1358" i="1"/>
  <c r="G1363" i="1"/>
  <c r="H1363" i="1"/>
  <c r="G1366" i="1"/>
  <c r="H1366" i="1"/>
  <c r="G1371" i="1"/>
  <c r="H1371" i="1"/>
  <c r="G1379" i="1"/>
  <c r="H1379" i="1"/>
  <c r="G1395" i="1"/>
  <c r="H1395" i="1"/>
  <c r="G1398" i="1"/>
  <c r="H1398" i="1"/>
  <c r="G1402" i="1"/>
  <c r="H1402" i="1"/>
  <c r="G1405" i="1"/>
  <c r="H1405" i="1"/>
  <c r="J1440" i="1"/>
  <c r="G1440" i="1"/>
  <c r="G1533" i="1"/>
  <c r="H1533" i="1"/>
  <c r="G1453" i="1"/>
  <c r="H1453" i="1"/>
  <c r="H1156" i="1"/>
  <c r="H1160" i="1"/>
  <c r="H1164" i="1"/>
  <c r="H1168" i="1"/>
  <c r="H1172" i="1"/>
  <c r="H1176" i="1"/>
  <c r="H1180" i="1"/>
  <c r="G1184" i="1"/>
  <c r="H1184" i="1"/>
  <c r="G1186" i="1"/>
  <c r="H1186" i="1"/>
  <c r="G1188" i="1"/>
  <c r="H1188" i="1"/>
  <c r="G1190" i="1"/>
  <c r="H1190" i="1"/>
  <c r="G1192" i="1"/>
  <c r="H1192" i="1"/>
  <c r="G1194" i="1"/>
  <c r="H1194" i="1"/>
  <c r="G1196" i="1"/>
  <c r="H1196" i="1"/>
  <c r="G1198" i="1"/>
  <c r="H1198" i="1"/>
  <c r="G1200" i="1"/>
  <c r="H1200" i="1"/>
  <c r="G1202" i="1"/>
  <c r="H1202" i="1"/>
  <c r="G1204" i="1"/>
  <c r="H1204" i="1"/>
  <c r="G1206" i="1"/>
  <c r="H1206" i="1"/>
  <c r="G1208" i="1"/>
  <c r="H1208" i="1"/>
  <c r="G1210" i="1"/>
  <c r="H1210" i="1"/>
  <c r="G1212" i="1"/>
  <c r="H1212" i="1"/>
  <c r="H1230" i="1"/>
  <c r="H1234" i="1"/>
  <c r="G1237" i="1"/>
  <c r="H1237" i="1"/>
  <c r="G1239" i="1"/>
  <c r="H1239" i="1"/>
  <c r="G1241" i="1"/>
  <c r="H1241" i="1"/>
  <c r="G1243" i="1"/>
  <c r="H1243" i="1"/>
  <c r="G1245" i="1"/>
  <c r="H1245" i="1"/>
  <c r="G1247" i="1"/>
  <c r="H1247"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H1334" i="1"/>
  <c r="H1338" i="1"/>
  <c r="H1342" i="1"/>
  <c r="H1346" i="1"/>
  <c r="H1350" i="1"/>
  <c r="H1354" i="1"/>
  <c r="G1359" i="1"/>
  <c r="H1359" i="1"/>
  <c r="G1362" i="1"/>
  <c r="H1362" i="1"/>
  <c r="G1367" i="1"/>
  <c r="H1367" i="1"/>
  <c r="G1370" i="1"/>
  <c r="H1370" i="1"/>
  <c r="G1375" i="1"/>
  <c r="H1375" i="1"/>
  <c r="G1378" i="1"/>
  <c r="H1378" i="1"/>
  <c r="G1386" i="1"/>
  <c r="H1386" i="1"/>
  <c r="G1391" i="1"/>
  <c r="H1391" i="1"/>
  <c r="G1394" i="1"/>
  <c r="H1394" i="1"/>
  <c r="G1399" i="1"/>
  <c r="H1399" i="1"/>
  <c r="G1406" i="1"/>
  <c r="H1406" i="1"/>
  <c r="G1438" i="1"/>
  <c r="H1438" i="1"/>
  <c r="J1444" i="1"/>
  <c r="G1444" i="1"/>
  <c r="I1444" i="1" s="1"/>
  <c r="G1489" i="1"/>
  <c r="H1489" i="1"/>
  <c r="G1509" i="1"/>
  <c r="H1509" i="1"/>
  <c r="H1522" i="1"/>
  <c r="G1522" i="1"/>
  <c r="E299" i="4"/>
  <c r="D295" i="1"/>
  <c r="G1189" i="1"/>
  <c r="H1189" i="1"/>
  <c r="G1193" i="1"/>
  <c r="H1193" i="1"/>
  <c r="G1199" i="1"/>
  <c r="H1199" i="1"/>
  <c r="G1205" i="1"/>
  <c r="H1205" i="1"/>
  <c r="G1211" i="1"/>
  <c r="H1211" i="1"/>
  <c r="G1238" i="1"/>
  <c r="H1238" i="1"/>
  <c r="G1242" i="1"/>
  <c r="H1242" i="1"/>
  <c r="G1248" i="1"/>
  <c r="H1248" i="1"/>
  <c r="G1256" i="1"/>
  <c r="H1256" i="1"/>
  <c r="G1262" i="1"/>
  <c r="H1262" i="1"/>
  <c r="G1268" i="1"/>
  <c r="H1268" i="1"/>
  <c r="G1270" i="1"/>
  <c r="H1270" i="1"/>
  <c r="G1274" i="1"/>
  <c r="H1274" i="1"/>
  <c r="G1280" i="1"/>
  <c r="H1280" i="1"/>
  <c r="G1284" i="1"/>
  <c r="H1284" i="1"/>
  <c r="G1292" i="1"/>
  <c r="H1292" i="1"/>
  <c r="G1296" i="1"/>
  <c r="H1296" i="1"/>
  <c r="G1374" i="1"/>
  <c r="H1374" i="1"/>
  <c r="G1382" i="1"/>
  <c r="H1382" i="1"/>
  <c r="G1387" i="1"/>
  <c r="H1387" i="1"/>
  <c r="G1390" i="1"/>
  <c r="H1390" i="1"/>
  <c r="G4" i="1"/>
  <c r="G1126" i="1"/>
  <c r="H1126" i="1"/>
  <c r="G1416" i="1"/>
  <c r="H1416" i="1"/>
  <c r="G1424" i="1"/>
  <c r="H1424" i="1"/>
  <c r="G1432" i="1"/>
  <c r="H1432" i="1"/>
  <c r="G1474" i="1"/>
  <c r="I1474" i="1" s="1"/>
  <c r="H1474" i="1"/>
  <c r="J1474" i="1"/>
  <c r="H1486" i="1"/>
  <c r="G1486" i="1"/>
  <c r="H1506" i="1"/>
  <c r="G1506" i="1"/>
  <c r="G1540" i="1"/>
  <c r="H1540" i="1"/>
  <c r="G1548" i="1"/>
  <c r="H1548" i="1"/>
  <c r="G1568" i="1"/>
  <c r="H1568" i="1"/>
  <c r="E7" i="4"/>
  <c r="D13" i="1"/>
  <c r="F44" i="4"/>
  <c r="C40" i="1"/>
  <c r="F268" i="4"/>
  <c r="C264" i="1"/>
  <c r="G1454" i="1"/>
  <c r="G1493" i="1"/>
  <c r="H1493" i="1"/>
  <c r="G1513" i="1"/>
  <c r="H1513" i="1"/>
  <c r="D1047" i="1"/>
  <c r="H1047" i="1" s="1"/>
  <c r="F118" i="6"/>
  <c r="D114" i="6"/>
  <c r="I32" i="3"/>
  <c r="D1475" i="1"/>
  <c r="C192" i="1"/>
  <c r="C1084" i="1"/>
  <c r="H1401" i="1"/>
  <c r="H1411" i="1"/>
  <c r="H1415" i="1"/>
  <c r="H1419" i="1"/>
  <c r="H1423" i="1"/>
  <c r="H1427" i="1"/>
  <c r="H1431" i="1"/>
  <c r="H1437" i="1"/>
  <c r="J1439" i="1"/>
  <c r="G1439" i="1"/>
  <c r="I1439" i="1" s="1"/>
  <c r="H1440" i="1"/>
  <c r="J1441" i="1"/>
  <c r="G1441" i="1"/>
  <c r="I1441" i="1" s="1"/>
  <c r="H1442" i="1"/>
  <c r="J1443" i="1"/>
  <c r="G1443" i="1"/>
  <c r="I1443" i="1" s="1"/>
  <c r="H1444" i="1"/>
  <c r="G1447" i="1"/>
  <c r="I1447" i="1" s="1"/>
  <c r="H1447" i="1"/>
  <c r="G1449" i="1"/>
  <c r="I1449" i="1" s="1"/>
  <c r="H1449" i="1"/>
  <c r="G1451" i="1"/>
  <c r="I1451" i="1" s="1"/>
  <c r="H1451" i="1"/>
  <c r="G1455" i="1"/>
  <c r="I1455" i="1" s="1"/>
  <c r="H1455" i="1"/>
  <c r="G1457" i="1"/>
  <c r="I1457" i="1" s="1"/>
  <c r="H1457" i="1"/>
  <c r="G1459" i="1"/>
  <c r="I1459" i="1" s="1"/>
  <c r="H1459" i="1"/>
  <c r="G1461" i="1"/>
  <c r="H1461" i="1"/>
  <c r="I1463" i="1"/>
  <c r="I1465" i="1"/>
  <c r="I1467" i="1"/>
  <c r="G1477" i="1"/>
  <c r="H1477" i="1"/>
  <c r="G1479" i="1"/>
  <c r="H1479" i="1"/>
  <c r="G1485" i="1"/>
  <c r="H1485" i="1"/>
  <c r="G1494" i="1"/>
  <c r="G1505" i="1"/>
  <c r="H1505" i="1"/>
  <c r="G1514" i="1"/>
  <c r="G1521" i="1"/>
  <c r="H1521" i="1"/>
  <c r="G1529" i="1"/>
  <c r="H1529" i="1"/>
  <c r="G1542" i="1"/>
  <c r="H1542" i="1"/>
  <c r="G1550" i="1"/>
  <c r="H1550" i="1"/>
  <c r="G1570" i="1"/>
  <c r="H1570" i="1"/>
  <c r="F68" i="4"/>
  <c r="D50" i="4"/>
  <c r="F98" i="4"/>
  <c r="D82" i="4"/>
  <c r="F369" i="4"/>
  <c r="D363" i="4"/>
  <c r="D396" i="4"/>
  <c r="F397" i="4"/>
  <c r="D421" i="4"/>
  <c r="F422" i="4"/>
  <c r="F478" i="4"/>
  <c r="D472" i="4"/>
  <c r="D567" i="4"/>
  <c r="F568" i="4"/>
  <c r="H142" i="9"/>
  <c r="E593" i="4"/>
  <c r="D587" i="1" s="1"/>
  <c r="E134" i="5"/>
  <c r="D1112" i="1" s="1"/>
  <c r="D1113" i="1"/>
  <c r="H1113" i="1" s="1"/>
  <c r="H287" i="9"/>
  <c r="E287" i="9" s="1"/>
  <c r="B287" i="9" s="1"/>
  <c r="E146" i="5"/>
  <c r="D1124" i="1" s="1"/>
  <c r="D1127" i="1"/>
  <c r="G1127" i="1" s="1"/>
  <c r="G289" i="9"/>
  <c r="E289" i="9" s="1"/>
  <c r="B289" i="9" s="1"/>
  <c r="D176" i="5"/>
  <c r="F177" i="5"/>
  <c r="D190" i="5"/>
  <c r="F191" i="5"/>
  <c r="D238" i="5"/>
  <c r="F239" i="5"/>
  <c r="I24" i="3"/>
  <c r="D1299" i="1"/>
  <c r="E35" i="6"/>
  <c r="G1462" i="1"/>
  <c r="H1462" i="1"/>
  <c r="G1464" i="1"/>
  <c r="H1464" i="1"/>
  <c r="G1466" i="1"/>
  <c r="H1466" i="1"/>
  <c r="G1468" i="1"/>
  <c r="H1468" i="1"/>
  <c r="H1537" i="1"/>
  <c r="G1537" i="1"/>
  <c r="H1545" i="1"/>
  <c r="G1545" i="1"/>
  <c r="H1553" i="1"/>
  <c r="G1553" i="1"/>
  <c r="D7" i="4"/>
  <c r="F8" i="4"/>
  <c r="E38" i="7"/>
  <c r="C211" i="1"/>
  <c r="G1481" i="1"/>
  <c r="H1481" i="1"/>
  <c r="G1490" i="1"/>
  <c r="G1497" i="1"/>
  <c r="H1497" i="1"/>
  <c r="G1510" i="1"/>
  <c r="G1525" i="1"/>
  <c r="H1525" i="1"/>
  <c r="G1534" i="1"/>
  <c r="H1580" i="1"/>
  <c r="D139" i="4"/>
  <c r="F140" i="4"/>
  <c r="G20" i="9"/>
  <c r="F152" i="4"/>
  <c r="E12" i="5"/>
  <c r="F12" i="5" s="1"/>
  <c r="F142" i="5"/>
  <c r="D134" i="5"/>
  <c r="H292" i="9"/>
  <c r="D1183" i="1"/>
  <c r="E245" i="5"/>
  <c r="D1222" i="1" s="1"/>
  <c r="D1227" i="1"/>
  <c r="H1227" i="1" s="1"/>
  <c r="D258" i="5"/>
  <c r="F259" i="5"/>
  <c r="D5" i="6"/>
  <c r="F6" i="6"/>
  <c r="E114" i="6"/>
  <c r="D1409" i="1"/>
  <c r="G1409" i="1" s="1"/>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8" i="9"/>
  <c r="E208" i="9" s="1"/>
  <c r="B208" i="9" s="1"/>
  <c r="G204" i="9"/>
  <c r="E204" i="9" s="1"/>
  <c r="B204" i="9" s="1"/>
  <c r="G200" i="9"/>
  <c r="E200" i="9" s="1"/>
  <c r="B200" i="9" s="1"/>
  <c r="G196" i="9"/>
  <c r="E196" i="9" s="1"/>
  <c r="B196" i="9" s="1"/>
  <c r="G192" i="9"/>
  <c r="E192" i="9" s="1"/>
  <c r="B192" i="9" s="1"/>
  <c r="H164" i="9"/>
  <c r="G163" i="9"/>
  <c r="E163" i="9" s="1"/>
  <c r="B163" i="9" s="1"/>
  <c r="G211" i="9"/>
  <c r="E211" i="9" s="1"/>
  <c r="B211" i="9" s="1"/>
  <c r="G207" i="9"/>
  <c r="E207" i="9" s="1"/>
  <c r="B207" i="9" s="1"/>
  <c r="G203" i="9"/>
  <c r="E203" i="9" s="1"/>
  <c r="B203" i="9" s="1"/>
  <c r="G199" i="9"/>
  <c r="E199" i="9" s="1"/>
  <c r="B199" i="9" s="1"/>
  <c r="G195" i="9"/>
  <c r="E195" i="9" s="1"/>
  <c r="B195" i="9" s="1"/>
  <c r="L191" i="9"/>
  <c r="F191" i="9" s="1"/>
  <c r="G162" i="9"/>
  <c r="E162" i="9" s="1"/>
  <c r="B162" i="9" s="1"/>
  <c r="L212" i="9"/>
  <c r="F212" i="9" s="1"/>
  <c r="B212" i="9" s="1"/>
  <c r="G210" i="9"/>
  <c r="E210" i="9" s="1"/>
  <c r="B210" i="9" s="1"/>
  <c r="G206" i="9"/>
  <c r="E206" i="9" s="1"/>
  <c r="B206" i="9" s="1"/>
  <c r="G202" i="9"/>
  <c r="E202" i="9" s="1"/>
  <c r="B202" i="9" s="1"/>
  <c r="G198" i="9"/>
  <c r="E198" i="9" s="1"/>
  <c r="B198" i="9" s="1"/>
  <c r="G194" i="9"/>
  <c r="E194" i="9" s="1"/>
  <c r="B194" i="9" s="1"/>
  <c r="G164" i="9"/>
  <c r="G160" i="9"/>
  <c r="E160" i="9" s="1"/>
  <c r="B160" i="9" s="1"/>
  <c r="G197" i="9"/>
  <c r="E197" i="9" s="1"/>
  <c r="B197" i="9" s="1"/>
  <c r="G161" i="9"/>
  <c r="E161" i="9" s="1"/>
  <c r="B161" i="9" s="1"/>
  <c r="G205" i="9"/>
  <c r="E205" i="9" s="1"/>
  <c r="B205" i="9" s="1"/>
  <c r="G201" i="9"/>
  <c r="E201" i="9" s="1"/>
  <c r="B201" i="9" s="1"/>
  <c r="G165" i="9"/>
  <c r="I10" i="9"/>
  <c r="G193" i="9"/>
  <c r="E193" i="9" s="1"/>
  <c r="B193" i="9" s="1"/>
  <c r="G209" i="9"/>
  <c r="E209" i="9" s="1"/>
  <c r="B209" i="9" s="1"/>
  <c r="D263" i="4"/>
  <c r="F299" i="4"/>
  <c r="E363" i="4"/>
  <c r="D358" i="1" s="1"/>
  <c r="D644" i="4"/>
  <c r="F417" i="4"/>
  <c r="E421" i="4"/>
  <c r="E484" i="4"/>
  <c r="D478" i="1" s="1"/>
  <c r="D625" i="4"/>
  <c r="F626" i="4"/>
  <c r="D7" i="5"/>
  <c r="E5" i="7"/>
  <c r="D43" i="8"/>
  <c r="F112" i="4"/>
  <c r="D106" i="4"/>
  <c r="D163" i="4"/>
  <c r="F164" i="4"/>
  <c r="F240" i="4"/>
  <c r="D224" i="4"/>
  <c r="F317" i="4"/>
  <c r="D311" i="4"/>
  <c r="D344" i="4"/>
  <c r="F345" i="4"/>
  <c r="F351" i="4"/>
  <c r="D459" i="4"/>
  <c r="D515" i="4"/>
  <c r="F516" i="4"/>
  <c r="G286" i="9"/>
  <c r="E286" i="9" s="1"/>
  <c r="B286" i="9" s="1"/>
  <c r="D87" i="5"/>
  <c r="F88" i="5"/>
  <c r="D35" i="6"/>
  <c r="F54" i="6"/>
  <c r="D89" i="6"/>
  <c r="F90" i="6"/>
  <c r="D5" i="7"/>
  <c r="D146" i="5"/>
  <c r="E176" i="5"/>
  <c r="D245" i="5"/>
  <c r="E24" i="9"/>
  <c r="B24" i="9" s="1"/>
  <c r="E32" i="9"/>
  <c r="B32" i="9" s="1"/>
  <c r="E40" i="9"/>
  <c r="B40" i="9" s="1"/>
  <c r="E48" i="9"/>
  <c r="B48" i="9" s="1"/>
  <c r="E56" i="9"/>
  <c r="B56" i="9" s="1"/>
  <c r="E64" i="9"/>
  <c r="B64" i="9" s="1"/>
  <c r="E72" i="9"/>
  <c r="B72" i="9" s="1"/>
  <c r="E80" i="9"/>
  <c r="B80" i="9" s="1"/>
  <c r="E88" i="9"/>
  <c r="B88" i="9" s="1"/>
  <c r="E96" i="9"/>
  <c r="B96" i="9" s="1"/>
  <c r="E104" i="9"/>
  <c r="B104" i="9" s="1"/>
  <c r="E112" i="9"/>
  <c r="B112" i="9" s="1"/>
  <c r="E120" i="9"/>
  <c r="B120" i="9" s="1"/>
  <c r="B30" i="9"/>
  <c r="B38" i="9"/>
  <c r="B46" i="9"/>
  <c r="B54" i="9"/>
  <c r="B62" i="9"/>
  <c r="B70" i="9"/>
  <c r="B78" i="9"/>
  <c r="B86" i="9"/>
  <c r="B94" i="9"/>
  <c r="B102" i="9"/>
  <c r="B110" i="9"/>
  <c r="B118" i="9"/>
  <c r="B124" i="9"/>
  <c r="G142" i="9"/>
  <c r="F149" i="5"/>
  <c r="F206" i="5"/>
  <c r="D42" i="8"/>
  <c r="B131" i="9"/>
  <c r="B135" i="9"/>
  <c r="B139" i="9"/>
  <c r="B143" i="9"/>
  <c r="B147" i="9"/>
  <c r="B151" i="9"/>
  <c r="B155" i="9"/>
  <c r="B159" i="9"/>
  <c r="B132" i="9"/>
  <c r="B136" i="9"/>
  <c r="B140" i="9"/>
  <c r="B144" i="9"/>
  <c r="B148" i="9"/>
  <c r="B152" i="9"/>
  <c r="B156" i="9"/>
  <c r="B214" i="9"/>
  <c r="B218" i="9"/>
  <c r="B220" i="9"/>
  <c r="B224" i="9"/>
  <c r="B226" i="9"/>
  <c r="B228" i="9"/>
  <c r="B230" i="9"/>
  <c r="B232" i="9"/>
  <c r="B234" i="9"/>
  <c r="B236" i="9"/>
  <c r="B238" i="9"/>
  <c r="B240" i="9"/>
  <c r="B242" i="9"/>
  <c r="B244" i="9"/>
  <c r="B246" i="9"/>
  <c r="B248" i="9"/>
  <c r="B250" i="9"/>
  <c r="B252" i="9"/>
  <c r="B254" i="9"/>
  <c r="B256" i="9"/>
  <c r="B258" i="9"/>
  <c r="B260" i="9"/>
  <c r="B262" i="9"/>
  <c r="B264" i="9"/>
  <c r="B266" i="9"/>
  <c r="B268" i="9"/>
  <c r="B270" i="9"/>
  <c r="E273" i="9"/>
  <c r="B273" i="9" s="1"/>
  <c r="E290" i="9"/>
  <c r="B290" i="9" s="1"/>
  <c r="E237" i="5" l="1"/>
  <c r="I23" i="3" s="1"/>
  <c r="H1154" i="1"/>
  <c r="G1066" i="1"/>
  <c r="F643" i="4"/>
  <c r="F593" i="4"/>
  <c r="G347" i="1"/>
  <c r="F196" i="4"/>
  <c r="E151" i="4"/>
  <c r="E289" i="4" s="1"/>
  <c r="H79" i="1"/>
  <c r="G79" i="1"/>
  <c r="H1576" i="1"/>
  <c r="G294" i="9"/>
  <c r="E294" i="9" s="1"/>
  <c r="B294" i="9" s="1"/>
  <c r="H1530" i="1"/>
  <c r="G1501" i="1"/>
  <c r="C1469" i="1"/>
  <c r="H1322" i="1"/>
  <c r="G1322" i="1"/>
  <c r="G1223" i="1"/>
  <c r="H1223" i="1"/>
  <c r="G1219" i="1"/>
  <c r="H1219" i="1"/>
  <c r="G292" i="9"/>
  <c r="E292" i="9" s="1"/>
  <c r="B292" i="9" s="1"/>
  <c r="C1183" i="1"/>
  <c r="G1183" i="1" s="1"/>
  <c r="H1183" i="1"/>
  <c r="G1148" i="1"/>
  <c r="H1148" i="1"/>
  <c r="G1041" i="1"/>
  <c r="H1041" i="1"/>
  <c r="G1034" i="1"/>
  <c r="H1034" i="1"/>
  <c r="G1013" i="1"/>
  <c r="H1013" i="1"/>
  <c r="G997" i="1"/>
  <c r="H997" i="1"/>
  <c r="H991" i="1"/>
  <c r="G991" i="1"/>
  <c r="H599" i="1"/>
  <c r="G599" i="1"/>
  <c r="H386" i="1"/>
  <c r="G386" i="1"/>
  <c r="D350" i="4"/>
  <c r="C345" i="1" s="1"/>
  <c r="H346" i="1"/>
  <c r="G346" i="1"/>
  <c r="H413" i="1"/>
  <c r="G413" i="1"/>
  <c r="D151" i="4"/>
  <c r="F252" i="4"/>
  <c r="C248" i="1"/>
  <c r="H227" i="1"/>
  <c r="G227" i="1"/>
  <c r="G215" i="1"/>
  <c r="H215" i="1"/>
  <c r="G206" i="1"/>
  <c r="H206" i="1"/>
  <c r="H173" i="1"/>
  <c r="H20" i="9"/>
  <c r="E20" i="9" s="1"/>
  <c r="G148" i="1"/>
  <c r="H148" i="1"/>
  <c r="G149" i="1"/>
  <c r="H149" i="1"/>
  <c r="G124" i="1"/>
  <c r="H124" i="1"/>
  <c r="F124" i="4"/>
  <c r="C120" i="1"/>
  <c r="H116" i="1"/>
  <c r="G116" i="1"/>
  <c r="H103" i="1"/>
  <c r="G103" i="1"/>
  <c r="H87" i="1"/>
  <c r="G87" i="1"/>
  <c r="G70" i="1"/>
  <c r="H70" i="1"/>
  <c r="G25" i="1"/>
  <c r="H25" i="1"/>
  <c r="H19" i="1"/>
  <c r="G19" i="1"/>
  <c r="E164" i="9"/>
  <c r="B164" i="9" s="1"/>
  <c r="D289" i="4"/>
  <c r="H17" i="3"/>
  <c r="C147" i="1"/>
  <c r="F625" i="4"/>
  <c r="C619" i="1"/>
  <c r="F176" i="5"/>
  <c r="H22" i="3"/>
  <c r="C1153" i="1"/>
  <c r="H1475" i="1"/>
  <c r="G1475" i="1"/>
  <c r="H264" i="1"/>
  <c r="G264" i="1"/>
  <c r="H484" i="1"/>
  <c r="G484" i="1"/>
  <c r="G297" i="9"/>
  <c r="E297" i="9" s="1"/>
  <c r="H29" i="3"/>
  <c r="C1436" i="1"/>
  <c r="F35" i="6"/>
  <c r="H25" i="3"/>
  <c r="C1329" i="1"/>
  <c r="F311" i="4"/>
  <c r="C306" i="1"/>
  <c r="E165" i="9"/>
  <c r="B165" i="9" s="1"/>
  <c r="D141" i="6"/>
  <c r="F5" i="6"/>
  <c r="H24" i="3"/>
  <c r="C1299" i="1"/>
  <c r="F139" i="4"/>
  <c r="C135" i="1"/>
  <c r="F7" i="4"/>
  <c r="D6" i="4"/>
  <c r="C3" i="1"/>
  <c r="I1468" i="1"/>
  <c r="I1464" i="1"/>
  <c r="C358" i="1"/>
  <c r="F363" i="4"/>
  <c r="F50" i="4"/>
  <c r="C46" i="1"/>
  <c r="I1479" i="1"/>
  <c r="E68" i="5"/>
  <c r="E6" i="4"/>
  <c r="D3" i="1"/>
  <c r="H1409" i="1"/>
  <c r="G1047" i="1"/>
  <c r="E298" i="4"/>
  <c r="D294" i="1"/>
  <c r="C478" i="1"/>
  <c r="F484" i="4"/>
  <c r="G523" i="1"/>
  <c r="H523" i="1"/>
  <c r="F146" i="5"/>
  <c r="C1124" i="1"/>
  <c r="F459" i="4"/>
  <c r="C453" i="1"/>
  <c r="H13" i="1"/>
  <c r="G13" i="1"/>
  <c r="G295" i="1"/>
  <c r="H295" i="1"/>
  <c r="I1442" i="1"/>
  <c r="F245" i="5"/>
  <c r="C1222" i="1"/>
  <c r="F163" i="4"/>
  <c r="C159" i="1"/>
  <c r="C985" i="1"/>
  <c r="H20" i="3"/>
  <c r="E420" i="4"/>
  <c r="D415" i="1"/>
  <c r="B191" i="9"/>
  <c r="E7" i="5"/>
  <c r="F7" i="5" s="1"/>
  <c r="D990" i="1"/>
  <c r="G211" i="1"/>
  <c r="H211" i="1"/>
  <c r="G291" i="9"/>
  <c r="E291" i="9" s="1"/>
  <c r="B291" i="9" s="1"/>
  <c r="F190" i="5"/>
  <c r="C1167" i="1"/>
  <c r="F567" i="4"/>
  <c r="C561" i="1"/>
  <c r="D528" i="4"/>
  <c r="F421" i="4"/>
  <c r="D420" i="4"/>
  <c r="C415" i="1"/>
  <c r="H1084" i="1"/>
  <c r="G1084" i="1"/>
  <c r="F114" i="6"/>
  <c r="H27" i="3"/>
  <c r="C1408" i="1"/>
  <c r="H40" i="1"/>
  <c r="G40" i="1"/>
  <c r="G637" i="1"/>
  <c r="H637" i="1"/>
  <c r="I1440" i="1"/>
  <c r="H519" i="1"/>
  <c r="G519" i="1"/>
  <c r="E528" i="4"/>
  <c r="F87" i="5"/>
  <c r="C1065" i="1"/>
  <c r="F344" i="4"/>
  <c r="C339" i="1"/>
  <c r="I29" i="3"/>
  <c r="D1436" i="1"/>
  <c r="C638" i="1"/>
  <c r="F644" i="4"/>
  <c r="F263" i="4"/>
  <c r="C259" i="1"/>
  <c r="F134" i="5"/>
  <c r="C1112" i="1"/>
  <c r="I25" i="3"/>
  <c r="D1329" i="1"/>
  <c r="E141" i="6"/>
  <c r="G299" i="9" s="1"/>
  <c r="E299" i="9" s="1"/>
  <c r="F238" i="5"/>
  <c r="D237" i="5"/>
  <c r="D175" i="5" s="1"/>
  <c r="C1215" i="1"/>
  <c r="F396" i="4"/>
  <c r="C391" i="1"/>
  <c r="G1227" i="1"/>
  <c r="D68" i="5"/>
  <c r="D6" i="5" s="1"/>
  <c r="K1432" i="9"/>
  <c r="G295" i="9"/>
  <c r="E295" i="9" s="1"/>
  <c r="B295" i="9" s="1"/>
  <c r="I34" i="3"/>
  <c r="C1517" i="1"/>
  <c r="E142" i="9"/>
  <c r="B142" i="9" s="1"/>
  <c r="I22" i="3"/>
  <c r="D1153" i="1"/>
  <c r="F89" i="6"/>
  <c r="C1383" i="1"/>
  <c r="F515" i="4"/>
  <c r="C509" i="1"/>
  <c r="F224" i="4"/>
  <c r="C220" i="1"/>
  <c r="F106" i="4"/>
  <c r="C102" i="1"/>
  <c r="I35" i="3"/>
  <c r="C1518" i="1"/>
  <c r="D298" i="4"/>
  <c r="I27" i="3"/>
  <c r="D1408" i="1"/>
  <c r="F258" i="5"/>
  <c r="C1235" i="1"/>
  <c r="E350" i="4"/>
  <c r="I31" i="3"/>
  <c r="D1469" i="1"/>
  <c r="I1466" i="1"/>
  <c r="I1462" i="1"/>
  <c r="H587" i="1"/>
  <c r="G587" i="1"/>
  <c r="C466" i="1"/>
  <c r="F472" i="4"/>
  <c r="F82" i="4"/>
  <c r="C78" i="1"/>
  <c r="I1477" i="1"/>
  <c r="H192" i="1"/>
  <c r="G192" i="1"/>
  <c r="H1056" i="1"/>
  <c r="G1056" i="1"/>
  <c r="I1472" i="1"/>
  <c r="G1113" i="1"/>
  <c r="I17" i="3" l="1"/>
  <c r="F151" i="4"/>
  <c r="E175" i="5"/>
  <c r="D1152" i="1" s="1"/>
  <c r="D1214" i="1"/>
  <c r="D147" i="1"/>
  <c r="G147" i="1" s="1"/>
  <c r="E293" i="9"/>
  <c r="F350" i="4"/>
  <c r="H248" i="1"/>
  <c r="G248" i="1"/>
  <c r="H120" i="1"/>
  <c r="G120" i="1"/>
  <c r="E298" i="9"/>
  <c r="B299" i="9"/>
  <c r="C1152" i="1"/>
  <c r="G1469" i="1"/>
  <c r="H1469" i="1"/>
  <c r="G1235" i="1"/>
  <c r="H1235" i="1"/>
  <c r="H102" i="1"/>
  <c r="G102" i="1"/>
  <c r="G509" i="1"/>
  <c r="H509" i="1"/>
  <c r="G1517" i="1"/>
  <c r="H1517" i="1"/>
  <c r="H11" i="3"/>
  <c r="F68" i="5"/>
  <c r="H21" i="3"/>
  <c r="C1046" i="1"/>
  <c r="H1215" i="1"/>
  <c r="G1215" i="1"/>
  <c r="H259" i="1"/>
  <c r="G259" i="1"/>
  <c r="H1065" i="1"/>
  <c r="G1065" i="1"/>
  <c r="E636" i="4"/>
  <c r="D630" i="1" s="1"/>
  <c r="D522" i="1"/>
  <c r="G1408" i="1"/>
  <c r="H1408" i="1"/>
  <c r="D636" i="4"/>
  <c r="F528" i="4"/>
  <c r="C522" i="1"/>
  <c r="H990" i="1"/>
  <c r="G990" i="1"/>
  <c r="E635" i="4"/>
  <c r="D629" i="1" s="1"/>
  <c r="D414" i="1"/>
  <c r="H453" i="1"/>
  <c r="G453" i="1"/>
  <c r="H294" i="1"/>
  <c r="G294" i="1"/>
  <c r="H46" i="1"/>
  <c r="G46" i="1"/>
  <c r="H306" i="1"/>
  <c r="G306" i="1"/>
  <c r="H466" i="1"/>
  <c r="G466" i="1"/>
  <c r="H638" i="1"/>
  <c r="G638" i="1"/>
  <c r="G1167" i="1"/>
  <c r="H1167" i="1"/>
  <c r="G276" i="9"/>
  <c r="C984" i="1"/>
  <c r="H478" i="1"/>
  <c r="G478" i="1"/>
  <c r="B297" i="9"/>
  <c r="E296" i="9"/>
  <c r="I10" i="3" s="1"/>
  <c r="F298" i="4"/>
  <c r="D407" i="4"/>
  <c r="C293" i="1"/>
  <c r="H23" i="3"/>
  <c r="F237" i="5"/>
  <c r="C1214" i="1"/>
  <c r="H415" i="1"/>
  <c r="G415" i="1"/>
  <c r="H561" i="1"/>
  <c r="G561" i="1"/>
  <c r="E6" i="5"/>
  <c r="I20" i="3"/>
  <c r="D985" i="1"/>
  <c r="H985" i="1" s="1"/>
  <c r="H159" i="1"/>
  <c r="G159" i="1"/>
  <c r="H1222" i="1"/>
  <c r="G1222" i="1"/>
  <c r="E407" i="4"/>
  <c r="D402" i="1" s="1"/>
  <c r="D293" i="1"/>
  <c r="I16" i="3"/>
  <c r="E290" i="4"/>
  <c r="D286" i="1" s="1"/>
  <c r="E412" i="4"/>
  <c r="D2" i="1"/>
  <c r="H135" i="1"/>
  <c r="G135" i="1"/>
  <c r="G1436" i="1"/>
  <c r="H1436" i="1"/>
  <c r="E408" i="4"/>
  <c r="D403" i="1" s="1"/>
  <c r="D345" i="1"/>
  <c r="H345" i="1" s="1"/>
  <c r="I28" i="3"/>
  <c r="D1435" i="1"/>
  <c r="H358" i="1"/>
  <c r="G358" i="1"/>
  <c r="D412" i="4"/>
  <c r="D290" i="4"/>
  <c r="H16" i="3"/>
  <c r="C2" i="1"/>
  <c r="F6" i="4"/>
  <c r="H1299" i="1"/>
  <c r="G1299" i="1"/>
  <c r="H78" i="1"/>
  <c r="G78" i="1"/>
  <c r="E19" i="9"/>
  <c r="B20" i="9"/>
  <c r="H1518" i="1"/>
  <c r="G1518" i="1"/>
  <c r="H220" i="1"/>
  <c r="G220" i="1"/>
  <c r="G1383" i="1"/>
  <c r="H1383" i="1"/>
  <c r="H391" i="1"/>
  <c r="G391" i="1"/>
  <c r="H1112" i="1"/>
  <c r="G1112" i="1"/>
  <c r="H339" i="1"/>
  <c r="G339" i="1"/>
  <c r="D635" i="4"/>
  <c r="F420" i="4"/>
  <c r="C414" i="1"/>
  <c r="G1124" i="1"/>
  <c r="H1124" i="1"/>
  <c r="I21" i="3"/>
  <c r="D1046" i="1"/>
  <c r="G3" i="1"/>
  <c r="H3" i="1"/>
  <c r="F141" i="6"/>
  <c r="H28" i="3"/>
  <c r="C1435" i="1"/>
  <c r="E413" i="4"/>
  <c r="E291" i="4"/>
  <c r="D287" i="1" s="1"/>
  <c r="D285" i="1"/>
  <c r="H1329" i="1"/>
  <c r="G1329" i="1"/>
  <c r="G1153" i="1"/>
  <c r="H1153" i="1"/>
  <c r="H619" i="1"/>
  <c r="G619" i="1"/>
  <c r="D408" i="4"/>
  <c r="D291" i="4"/>
  <c r="F289" i="4"/>
  <c r="C285" i="1"/>
  <c r="D413" i="4"/>
  <c r="H9" i="3" l="1"/>
  <c r="K3" i="9" s="1"/>
  <c r="H147" i="1"/>
  <c r="G282" i="9"/>
  <c r="E282" i="9" s="1"/>
  <c r="B282" i="9" s="1"/>
  <c r="F175" i="5"/>
  <c r="G985" i="1"/>
  <c r="F6" i="5"/>
  <c r="G345" i="1"/>
  <c r="F291" i="4"/>
  <c r="C287" i="1"/>
  <c r="F635" i="4"/>
  <c r="C629" i="1"/>
  <c r="D639" i="4"/>
  <c r="D414" i="4"/>
  <c r="F412" i="4"/>
  <c r="C407" i="1"/>
  <c r="E414" i="4"/>
  <c r="D409" i="1" s="1"/>
  <c r="E639" i="4"/>
  <c r="D407" i="1"/>
  <c r="H1214" i="1"/>
  <c r="G1214" i="1"/>
  <c r="F407" i="4"/>
  <c r="C402" i="1"/>
  <c r="H522" i="1"/>
  <c r="G522" i="1"/>
  <c r="N3" i="9"/>
  <c r="I11" i="3"/>
  <c r="G1435" i="1"/>
  <c r="H1435" i="1"/>
  <c r="C286" i="1"/>
  <c r="F290" i="4"/>
  <c r="G1152" i="1"/>
  <c r="H1152" i="1"/>
  <c r="D640" i="4"/>
  <c r="D415" i="4"/>
  <c r="F413" i="4"/>
  <c r="C408" i="1"/>
  <c r="F408" i="4"/>
  <c r="C403" i="1"/>
  <c r="G2" i="1"/>
  <c r="H2" i="1"/>
  <c r="G1046" i="1"/>
  <c r="H1046" i="1"/>
  <c r="H276" i="9"/>
  <c r="E276" i="9" s="1"/>
  <c r="D984" i="1"/>
  <c r="G984" i="1" s="1"/>
  <c r="H293" i="1"/>
  <c r="G293" i="1"/>
  <c r="G285" i="1"/>
  <c r="H285" i="1"/>
  <c r="E640" i="4"/>
  <c r="E415" i="4"/>
  <c r="D410" i="1" s="1"/>
  <c r="D408" i="1"/>
  <c r="H414" i="1"/>
  <c r="G414" i="1"/>
  <c r="F636" i="4"/>
  <c r="C630" i="1"/>
  <c r="I9" i="3" l="1"/>
  <c r="H8" i="3"/>
  <c r="M3" i="9" s="1"/>
  <c r="E275" i="9"/>
  <c r="B276" i="9"/>
  <c r="H402" i="1"/>
  <c r="G402" i="1"/>
  <c r="H407" i="1"/>
  <c r="G407" i="1"/>
  <c r="H403" i="1"/>
  <c r="G403" i="1"/>
  <c r="F415" i="4"/>
  <c r="C410" i="1"/>
  <c r="H984" i="1"/>
  <c r="E641" i="4"/>
  <c r="D633" i="1"/>
  <c r="F414" i="4"/>
  <c r="C409" i="1"/>
  <c r="G287" i="1"/>
  <c r="H287" i="1"/>
  <c r="E642" i="4"/>
  <c r="D634" i="1"/>
  <c r="H408" i="1"/>
  <c r="G408" i="1"/>
  <c r="H629" i="1"/>
  <c r="G629" i="1"/>
  <c r="H630" i="1"/>
  <c r="G630" i="1"/>
  <c r="F640" i="4"/>
  <c r="D642" i="4"/>
  <c r="C634" i="1"/>
  <c r="H286" i="1"/>
  <c r="G286" i="1"/>
  <c r="D641" i="4"/>
  <c r="F639" i="4"/>
  <c r="C633" i="1"/>
  <c r="I8" i="3" l="1"/>
  <c r="H633" i="1"/>
  <c r="G633" i="1"/>
  <c r="E646" i="4"/>
  <c r="D636" i="1"/>
  <c r="H410" i="1"/>
  <c r="G410" i="1"/>
  <c r="H634" i="1"/>
  <c r="G634" i="1"/>
  <c r="E645" i="4"/>
  <c r="D635" i="1"/>
  <c r="D645" i="4"/>
  <c r="F641" i="4"/>
  <c r="C635" i="1"/>
  <c r="F642" i="4"/>
  <c r="D646" i="4"/>
  <c r="C636" i="1"/>
  <c r="H409" i="1"/>
  <c r="G409" i="1"/>
  <c r="F646" i="4" l="1"/>
  <c r="H19" i="3"/>
  <c r="C640" i="1"/>
  <c r="F645" i="4"/>
  <c r="H18" i="3"/>
  <c r="C639" i="1"/>
  <c r="I19" i="3"/>
  <c r="D640" i="1"/>
  <c r="H636" i="1"/>
  <c r="G636" i="1"/>
  <c r="H635" i="1"/>
  <c r="G635" i="1"/>
  <c r="I18" i="3"/>
  <c r="D639" i="1"/>
  <c r="H640" i="1" l="1"/>
  <c r="G640" i="1"/>
  <c r="G639" i="1"/>
  <c r="H639" i="1"/>
  <c r="H7" i="3"/>
  <c r="J3" i="9" l="1"/>
  <c r="I7" i="3"/>
  <c r="M272" i="9" l="1"/>
  <c r="L272" i="9"/>
  <c r="H18" i="9"/>
  <c r="I17" i="9"/>
  <c r="G16" i="9"/>
  <c r="G18" i="9"/>
  <c r="M15" i="9"/>
  <c r="I6" i="9"/>
  <c r="K12" i="9"/>
  <c r="K11" i="9"/>
  <c r="I5" i="9"/>
  <c r="K9" i="9"/>
  <c r="K6" i="9"/>
  <c r="J7" i="9"/>
  <c r="J9" i="9"/>
  <c r="L15" i="9"/>
  <c r="G15" i="9"/>
  <c r="M16" i="9"/>
  <c r="I9" i="9"/>
  <c r="K13" i="9"/>
  <c r="I7" i="9"/>
  <c r="K8" i="9"/>
  <c r="H15" i="9"/>
  <c r="H16" i="9"/>
  <c r="K5" i="9"/>
  <c r="I8" i="9"/>
  <c r="K10" i="9"/>
  <c r="J13" i="9"/>
  <c r="G17" i="9"/>
  <c r="I13" i="9"/>
  <c r="J8" i="9"/>
  <c r="I11" i="9"/>
  <c r="J6" i="9"/>
  <c r="J11" i="9"/>
  <c r="I12" i="9"/>
  <c r="J5" i="9"/>
  <c r="J17" i="9"/>
  <c r="L16" i="9"/>
  <c r="F16" i="9" s="1"/>
  <c r="H17" i="9"/>
  <c r="J12" i="9"/>
  <c r="K7" i="9"/>
  <c r="J10" i="9"/>
  <c r="F272" i="9" l="1"/>
  <c r="F19" i="9" s="1"/>
  <c r="E11" i="9"/>
  <c r="B11" i="9" s="1"/>
  <c r="F15" i="9"/>
  <c r="F14" i="9" s="1"/>
  <c r="E10" i="9"/>
  <c r="B10" i="9" s="1"/>
  <c r="E8" i="9"/>
  <c r="B8" i="9" s="1"/>
  <c r="E18" i="9"/>
  <c r="B18" i="9" s="1"/>
  <c r="E15" i="9"/>
  <c r="B15" i="9" s="1"/>
  <c r="E6" i="9"/>
  <c r="B6" i="9" s="1"/>
  <c r="E12" i="9"/>
  <c r="B12" i="9" s="1"/>
  <c r="E9" i="9"/>
  <c r="B9" i="9" s="1"/>
  <c r="E5" i="9"/>
  <c r="E13" i="9"/>
  <c r="B13" i="9" s="1"/>
  <c r="B272" i="9"/>
  <c r="E17" i="9"/>
  <c r="B17" i="9" s="1"/>
  <c r="E7" i="9"/>
  <c r="B7" i="9" s="1"/>
  <c r="E16" i="9"/>
  <c r="B16" i="9" s="1"/>
  <c r="E14" i="9" l="1"/>
  <c r="E4" i="9"/>
  <c r="B5" i="9"/>
  <c r="F3"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<sst xmlns="http://schemas.openxmlformats.org/spreadsheetml/2006/main" count="4312" uniqueCount="3393">
  <si>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</si>
  <si>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</si>
  <si>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</si>
  <si>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</si>
  <si>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</si>
  <si>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</si>
  <si>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</si>
  <si>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</si>
  <si>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</si>
  <si>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</si>
  <si>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</si>
  <si>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</si>
  <si>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</si>
  <si>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</si>
  <si>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</si>
  <si>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</si>
  <si>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</si>
  <si>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</si>
  <si>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</si>
  <si>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</si>
  <si>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</si>
  <si>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</si>
  <si>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</si>
  <si>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</si>
  <si>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</si>
  <si>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</si>
  <si>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</si>
  <si>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</si>
  <si>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</si>
  <si>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</si>
  <si>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</si>
  <si>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REŠETARI</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</si>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</sst>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19925099</v>
      </c>
      <c r="D2" s="6">
        <f>'PR-RAS'!E6</f>
        <v>20483470.599999998</v>
      </c>
      <c r="E2" s="6">
        <v>0</v>
      </c>
      <c r="F2" s="6">
        <v>0</v>
      </c>
      <c r="G2" s="7">
        <f t="shared" ref="G2:G264" si="0">(B2/1000)*(C2*1+D2*2)</f>
        <v>60892.040199999996</v>
      </c>
      <c r="H2" s="7">
        <f t="shared" ref="H2:H264" si="1">ABS(C2-ROUND(C2,0))+ABS(D2-ROUND(D2,0))</f>
        <v>0.40000000223517418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3133691</v>
      </c>
      <c r="D3" s="1">
        <f>'PR-RAS'!E7</f>
        <v>4379725.6800000006</v>
      </c>
      <c r="E3" s="1">
        <v>0</v>
      </c>
      <c r="F3" s="1">
        <v>0</v>
      </c>
      <c r="G3" s="2">
        <f t="shared" si="0"/>
        <v>23786.284720000003</v>
      </c>
      <c r="H3" s="2">
        <f t="shared" si="1"/>
        <v>0.31999999936670065</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3026094</v>
      </c>
      <c r="D4" s="1">
        <f>'PR-RAS'!E8</f>
        <v>4188512.2</v>
      </c>
      <c r="E4" s="1">
        <v>0</v>
      </c>
      <c r="F4" s="1">
        <v>0</v>
      </c>
      <c r="G4" s="2">
        <f t="shared" si="0"/>
        <v>34209.355200000005</v>
      </c>
      <c r="H4" s="2">
        <f t="shared" si="1"/>
        <v>0.20000000018626451</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2856637</v>
      </c>
      <c r="D5" s="1">
        <f>'PR-RAS'!E9</f>
        <v>4188512.2</v>
      </c>
      <c r="E5" s="1">
        <v>0</v>
      </c>
      <c r="F5" s="1">
        <v>0</v>
      </c>
      <c r="G5" s="2">
        <f t="shared" si="0"/>
        <v>44934.645600000003</v>
      </c>
      <c r="H5" s="2">
        <f t="shared" si="1"/>
        <v>0.20000000018626451</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75360</v>
      </c>
      <c r="D6" s="1">
        <f>'PR-RAS'!E10</f>
        <v>0</v>
      </c>
      <c r="E6" s="1">
        <v>0</v>
      </c>
      <c r="F6" s="1">
        <v>0</v>
      </c>
      <c r="G6" s="2">
        <f t="shared" si="0"/>
        <v>376.8</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29492</v>
      </c>
      <c r="D7" s="1">
        <f>'PR-RAS'!E11</f>
        <v>0</v>
      </c>
      <c r="E7" s="1">
        <v>0</v>
      </c>
      <c r="F7" s="1">
        <v>0</v>
      </c>
      <c r="G7" s="2">
        <f t="shared" si="0"/>
        <v>176.952</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28699</v>
      </c>
      <c r="D8" s="1">
        <f>'PR-RAS'!E12</f>
        <v>0</v>
      </c>
      <c r="E8" s="1">
        <v>0</v>
      </c>
      <c r="F8" s="1">
        <v>0</v>
      </c>
      <c r="G8" s="2">
        <f t="shared" si="0"/>
        <v>200.893</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28917</v>
      </c>
      <c r="D9" s="1">
        <f>'PR-RAS'!E13</f>
        <v>0</v>
      </c>
      <c r="E9" s="1">
        <v>0</v>
      </c>
      <c r="F9" s="1">
        <v>0</v>
      </c>
      <c r="G9" s="2">
        <f t="shared" si="0"/>
        <v>231.33600000000001</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6989</v>
      </c>
      <c r="D10" s="1">
        <f>'PR-RAS'!E14</f>
        <v>0</v>
      </c>
      <c r="E10" s="1">
        <v>0</v>
      </c>
      <c r="F10" s="1">
        <v>0</v>
      </c>
      <c r="G10" s="2">
        <f t="shared" si="0"/>
        <v>62.900999999999996</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90398</v>
      </c>
      <c r="D19" s="1">
        <f>'PR-RAS'!E23</f>
        <v>157908.28</v>
      </c>
      <c r="E19" s="1">
        <v>0</v>
      </c>
      <c r="F19" s="1">
        <v>0</v>
      </c>
      <c r="G19" s="2">
        <f t="shared" si="0"/>
        <v>7311.862079999999</v>
      </c>
      <c r="H19" s="2">
        <f t="shared" si="1"/>
        <v>0.27999999999883585</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90398</v>
      </c>
      <c r="D23" s="1">
        <f>'PR-RAS'!E27</f>
        <v>157908.28</v>
      </c>
      <c r="E23" s="1">
        <v>0</v>
      </c>
      <c r="F23" s="1">
        <v>0</v>
      </c>
      <c r="G23" s="2">
        <f t="shared" si="0"/>
        <v>8936.7203199999985</v>
      </c>
      <c r="H23" s="2">
        <f t="shared" si="1"/>
        <v>0.27999999999883585</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17199</v>
      </c>
      <c r="D25" s="1">
        <f>'PR-RAS'!E29</f>
        <v>33305.200000000004</v>
      </c>
      <c r="E25" s="1">
        <v>0</v>
      </c>
      <c r="F25" s="1">
        <v>0</v>
      </c>
      <c r="G25" s="2">
        <f t="shared" si="0"/>
        <v>2011.4256000000003</v>
      </c>
      <c r="H25" s="2">
        <f t="shared" si="1"/>
        <v>0.20000000000436557</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17199</v>
      </c>
      <c r="D27" s="1">
        <f>'PR-RAS'!E31</f>
        <v>31795.83</v>
      </c>
      <c r="E27" s="1">
        <v>0</v>
      </c>
      <c r="F27" s="1">
        <v>0</v>
      </c>
      <c r="G27" s="2">
        <f t="shared" si="0"/>
        <v>2100.5571599999998</v>
      </c>
      <c r="H27" s="2">
        <f t="shared" si="1"/>
        <v>0.16999999999825377</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1509.37</v>
      </c>
      <c r="E29" s="1">
        <v>0</v>
      </c>
      <c r="F29" s="1">
        <v>0</v>
      </c>
      <c r="G29" s="2">
        <f t="shared" si="0"/>
        <v>84.524720000000002</v>
      </c>
      <c r="H29" s="2">
        <f t="shared" si="1"/>
        <v>0.36999999999989086</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10600502</v>
      </c>
      <c r="D46" s="1">
        <f>'PR-RAS'!E50</f>
        <v>12830581.949999999</v>
      </c>
      <c r="E46" s="1">
        <v>0</v>
      </c>
      <c r="F46" s="1">
        <v>0</v>
      </c>
      <c r="G46" s="2">
        <f t="shared" si="0"/>
        <v>1631774.9654999999</v>
      </c>
      <c r="H46" s="2">
        <f t="shared" si="1"/>
        <v>5.000000074505806E-2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6814131</v>
      </c>
      <c r="D55" s="1">
        <f>'PR-RAS'!E59</f>
        <v>10013978.99</v>
      </c>
      <c r="E55" s="1">
        <v>0</v>
      </c>
      <c r="F55" s="1">
        <v>0</v>
      </c>
      <c r="G55" s="2">
        <f t="shared" si="0"/>
        <v>1449472.80492</v>
      </c>
      <c r="H55" s="2">
        <f t="shared" si="1"/>
        <v>9.9999997764825821E-3</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6814131</v>
      </c>
      <c r="D56" s="1">
        <f>'PR-RAS'!E60</f>
        <v>6649071.1500000004</v>
      </c>
      <c r="E56" s="1">
        <v>0</v>
      </c>
      <c r="F56" s="1">
        <v>0</v>
      </c>
      <c r="G56" s="2">
        <f t="shared" si="0"/>
        <v>1106175.0315</v>
      </c>
      <c r="H56" s="2">
        <f t="shared" si="1"/>
        <v>0.15000000037252903</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3364907.84</v>
      </c>
      <c r="E57" s="1">
        <v>0</v>
      </c>
      <c r="F57" s="1">
        <v>0</v>
      </c>
      <c r="G57" s="2">
        <f t="shared" si="0"/>
        <v>376869.67807999998</v>
      </c>
      <c r="H57" s="2">
        <f t="shared" si="1"/>
        <v>0.16000000014901161</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220085</v>
      </c>
      <c r="D58" s="1">
        <f>'PR-RAS'!E62</f>
        <v>67553</v>
      </c>
      <c r="E58" s="1">
        <v>0</v>
      </c>
      <c r="F58" s="1">
        <v>0</v>
      </c>
      <c r="G58" s="2">
        <f t="shared" si="0"/>
        <v>20245.887000000002</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220085</v>
      </c>
      <c r="D59" s="1">
        <f>'PR-RAS'!E63</f>
        <v>67553</v>
      </c>
      <c r="E59" s="1">
        <v>0</v>
      </c>
      <c r="F59" s="1">
        <v>0</v>
      </c>
      <c r="G59" s="2">
        <f t="shared" si="0"/>
        <v>20601.078000000001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3566286</v>
      </c>
      <c r="D70" s="1">
        <f>'PR-RAS'!E74</f>
        <v>2749049.96</v>
      </c>
      <c r="E70" s="1">
        <v>0</v>
      </c>
      <c r="F70" s="1">
        <v>0</v>
      </c>
      <c r="G70" s="2">
        <f t="shared" si="0"/>
        <v>625442.62848000007</v>
      </c>
      <c r="H70" s="2">
        <f t="shared" si="1"/>
        <v>4.0000000037252903E-2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649290</v>
      </c>
      <c r="D71" s="1">
        <f>'PR-RAS'!E75</f>
        <v>2749049.96</v>
      </c>
      <c r="E71" s="1">
        <v>0</v>
      </c>
      <c r="F71" s="1">
        <v>0</v>
      </c>
      <c r="G71" s="2">
        <f t="shared" si="0"/>
        <v>430317.29440000001</v>
      </c>
      <c r="H71" s="2">
        <f t="shared" si="1"/>
        <v>4.0000000037252903E-2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2916996</v>
      </c>
      <c r="D72" s="1">
        <f>'PR-RAS'!E76</f>
        <v>0</v>
      </c>
      <c r="E72" s="1">
        <v>0</v>
      </c>
      <c r="F72" s="1">
        <v>0</v>
      </c>
      <c r="G72" s="2">
        <f t="shared" si="0"/>
        <v>207106.71599999999</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429762</v>
      </c>
      <c r="D78" s="1">
        <f>'PR-RAS'!E82</f>
        <v>451710.53999999992</v>
      </c>
      <c r="E78" s="1">
        <v>0</v>
      </c>
      <c r="F78" s="1">
        <v>0</v>
      </c>
      <c r="G78" s="2">
        <f t="shared" si="0"/>
        <v>102655.09715999999</v>
      </c>
      <c r="H78" s="2">
        <f t="shared" si="1"/>
        <v>0.46000000007916242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5011</v>
      </c>
      <c r="D79" s="1">
        <f>'PR-RAS'!E83</f>
        <v>740.48</v>
      </c>
      <c r="E79" s="1">
        <v>0</v>
      </c>
      <c r="F79" s="1">
        <v>0</v>
      </c>
      <c r="G79" s="2">
        <f t="shared" si="0"/>
        <v>506.37288000000001</v>
      </c>
      <c r="H79" s="2">
        <f t="shared" si="1"/>
        <v>0.48000000000001819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249</v>
      </c>
      <c r="D81" s="1">
        <f>'PR-RAS'!E85</f>
        <v>94.85</v>
      </c>
      <c r="E81" s="1">
        <v>0</v>
      </c>
      <c r="F81" s="1">
        <v>0</v>
      </c>
      <c r="G81" s="2">
        <f t="shared" si="0"/>
        <v>35.095999999999997</v>
      </c>
      <c r="H81" s="2">
        <f t="shared" si="1"/>
        <v>0.15000000000000568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4762</v>
      </c>
      <c r="D82" s="1">
        <f>'PR-RAS'!E86</f>
        <v>645.63</v>
      </c>
      <c r="E82" s="1">
        <v>0</v>
      </c>
      <c r="F82" s="1">
        <v>0</v>
      </c>
      <c r="G82" s="2">
        <f t="shared" si="0"/>
        <v>490.31406000000004</v>
      </c>
      <c r="H82" s="2">
        <f t="shared" si="1"/>
        <v>0.37000000000000455</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424751</v>
      </c>
      <c r="D87" s="1">
        <f>'PR-RAS'!E91</f>
        <v>450970.05999999994</v>
      </c>
      <c r="E87" s="1">
        <v>0</v>
      </c>
      <c r="F87" s="1">
        <v>0</v>
      </c>
      <c r="G87" s="2">
        <f t="shared" si="0"/>
        <v>114095.43631999998</v>
      </c>
      <c r="H87" s="2">
        <f t="shared" si="1"/>
        <v>5.9999999939464033E-2</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9683</v>
      </c>
      <c r="D88" s="1">
        <f>'PR-RAS'!E92</f>
        <v>8711.35</v>
      </c>
      <c r="E88" s="1">
        <v>0</v>
      </c>
      <c r="F88" s="1">
        <v>0</v>
      </c>
      <c r="G88" s="2">
        <f t="shared" si="0"/>
        <v>2358.1958999999997</v>
      </c>
      <c r="H88" s="2">
        <f t="shared" si="1"/>
        <v>0.3500000000003638</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401045</v>
      </c>
      <c r="D89" s="1">
        <f>'PR-RAS'!E93</f>
        <v>345292.06</v>
      </c>
      <c r="E89" s="1">
        <v>0</v>
      </c>
      <c r="F89" s="1">
        <v>0</v>
      </c>
      <c r="G89" s="2">
        <f t="shared" si="0"/>
        <v>96063.362560000009</v>
      </c>
      <c r="H89" s="2">
        <f t="shared" si="1"/>
        <v>5.9999999997671694E-2</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59042.66</v>
      </c>
      <c r="E90" s="1">
        <v>0</v>
      </c>
      <c r="F90" s="1">
        <v>0</v>
      </c>
      <c r="G90" s="2">
        <f t="shared" si="0"/>
        <v>10509.59348</v>
      </c>
      <c r="H90" s="2">
        <f t="shared" si="1"/>
        <v>0.33999999999650754</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14023</v>
      </c>
      <c r="D93" s="1">
        <f>'PR-RAS'!E97</f>
        <v>37923.99</v>
      </c>
      <c r="E93" s="1">
        <v>0</v>
      </c>
      <c r="F93" s="1">
        <v>0</v>
      </c>
      <c r="G93" s="2">
        <f t="shared" si="0"/>
        <v>8268.1301599999988</v>
      </c>
      <c r="H93" s="2">
        <f t="shared" si="1"/>
        <v>1.0000000002037268E-2</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5689607</v>
      </c>
      <c r="D102" s="1">
        <f>'PR-RAS'!E106</f>
        <v>2778811.14</v>
      </c>
      <c r="E102" s="1">
        <v>0</v>
      </c>
      <c r="F102" s="1">
        <v>0</v>
      </c>
      <c r="G102" s="2">
        <f t="shared" si="0"/>
        <v>1135970.1572800002</v>
      </c>
      <c r="H102" s="2">
        <f t="shared" si="1"/>
        <v>0.14000000013038516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268</v>
      </c>
      <c r="D103" s="1">
        <f>'PR-RAS'!E107</f>
        <v>15.34</v>
      </c>
      <c r="E103" s="1">
        <v>0</v>
      </c>
      <c r="F103" s="1">
        <v>0</v>
      </c>
      <c r="G103" s="2">
        <f t="shared" si="0"/>
        <v>30.46536</v>
      </c>
      <c r="H103" s="2">
        <f t="shared" si="1"/>
        <v>0.33999999999999986</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268</v>
      </c>
      <c r="D106" s="1">
        <f>'PR-RAS'!E110</f>
        <v>15.34</v>
      </c>
      <c r="E106" s="1">
        <v>0</v>
      </c>
      <c r="F106" s="1">
        <v>0</v>
      </c>
      <c r="G106" s="2">
        <f t="shared" si="0"/>
        <v>31.3614</v>
      </c>
      <c r="H106" s="2">
        <f t="shared" si="1"/>
        <v>0.33999999999999986</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4648061</v>
      </c>
      <c r="D108" s="1">
        <f>'PR-RAS'!E112</f>
        <v>1723934.6400000001</v>
      </c>
      <c r="E108" s="1">
        <v>0</v>
      </c>
      <c r="F108" s="1">
        <v>0</v>
      </c>
      <c r="G108" s="2">
        <f t="shared" si="0"/>
        <v>866264.53995999997</v>
      </c>
      <c r="H108" s="2">
        <f t="shared" si="1"/>
        <v>0.35999999986961484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189</v>
      </c>
      <c r="D109" s="1">
        <f>'PR-RAS'!E113</f>
        <v>809.59</v>
      </c>
      <c r="E109" s="1">
        <v>0</v>
      </c>
      <c r="F109" s="1">
        <v>0</v>
      </c>
      <c r="G109" s="2">
        <f t="shared" si="0"/>
        <v>195.28344000000001</v>
      </c>
      <c r="H109" s="2">
        <f t="shared" si="1"/>
        <v>0.40999999999996817</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2199</v>
      </c>
      <c r="D110" s="1">
        <f>'PR-RAS'!E114</f>
        <v>2430.21</v>
      </c>
      <c r="E110" s="1">
        <v>0</v>
      </c>
      <c r="F110" s="1">
        <v>0</v>
      </c>
      <c r="G110" s="2">
        <f t="shared" si="0"/>
        <v>769.47677999999996</v>
      </c>
      <c r="H110" s="2">
        <f t="shared" si="1"/>
        <v>0.21000000000003638</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112618</v>
      </c>
      <c r="D111" s="1">
        <f>'PR-RAS'!E115</f>
        <v>56624.07</v>
      </c>
      <c r="E111" s="1">
        <v>0</v>
      </c>
      <c r="F111" s="1">
        <v>0</v>
      </c>
      <c r="G111" s="2">
        <f t="shared" si="0"/>
        <v>24845.275400000002</v>
      </c>
      <c r="H111" s="2">
        <f t="shared" si="1"/>
        <v>6.9999999999708962E-2</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4533055</v>
      </c>
      <c r="D113" s="1">
        <f>'PR-RAS'!E117</f>
        <v>1664070.77</v>
      </c>
      <c r="E113" s="1">
        <v>0</v>
      </c>
      <c r="F113" s="1">
        <v>0</v>
      </c>
      <c r="G113" s="2">
        <f t="shared" si="0"/>
        <v>880454.01248000003</v>
      </c>
      <c r="H113" s="2">
        <f t="shared" si="1"/>
        <v>0.22999999998137355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1041278</v>
      </c>
      <c r="D116" s="1">
        <f>'PR-RAS'!E120</f>
        <v>1054861.1599999999</v>
      </c>
      <c r="E116" s="1">
        <v>0</v>
      </c>
      <c r="F116" s="1">
        <v>0</v>
      </c>
      <c r="G116" s="2">
        <f t="shared" si="0"/>
        <v>362365.0368</v>
      </c>
      <c r="H116" s="2">
        <f t="shared" si="1"/>
        <v>0.15999999991618097</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12064</v>
      </c>
      <c r="D117" s="1">
        <f>'PR-RAS'!E121</f>
        <v>6456.38</v>
      </c>
      <c r="E117" s="1">
        <v>0</v>
      </c>
      <c r="F117" s="1">
        <v>0</v>
      </c>
      <c r="G117" s="2">
        <f t="shared" si="0"/>
        <v>2897.3041600000006</v>
      </c>
      <c r="H117" s="2">
        <f t="shared" si="1"/>
        <v>0.38000000000010914</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1029214</v>
      </c>
      <c r="D118" s="1">
        <f>'PR-RAS'!E122</f>
        <v>1048404.78</v>
      </c>
      <c r="E118" s="1">
        <v>0</v>
      </c>
      <c r="F118" s="1">
        <v>0</v>
      </c>
      <c r="G118" s="2">
        <f t="shared" si="0"/>
        <v>365744.75652000005</v>
      </c>
      <c r="H118" s="2">
        <f t="shared" si="1"/>
        <v>0.21999999997206032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69986</v>
      </c>
      <c r="D120" s="1">
        <f>'PR-RAS'!E124</f>
        <v>42641.29</v>
      </c>
      <c r="E120" s="1">
        <v>0</v>
      </c>
      <c r="F120" s="1">
        <v>0</v>
      </c>
      <c r="G120" s="2">
        <f t="shared" si="0"/>
        <v>18476.961020000002</v>
      </c>
      <c r="H120" s="2">
        <f t="shared" si="1"/>
        <v>0.29000000000087311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55583</v>
      </c>
      <c r="D121" s="1">
        <f>'PR-RAS'!E125</f>
        <v>42413.79</v>
      </c>
      <c r="E121" s="1">
        <v>0</v>
      </c>
      <c r="F121" s="1">
        <v>0</v>
      </c>
      <c r="G121" s="2">
        <f t="shared" si="0"/>
        <v>16849.2696</v>
      </c>
      <c r="H121" s="2">
        <f t="shared" si="1"/>
        <v>0.20999999999912689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55583</v>
      </c>
      <c r="D123" s="1">
        <f>'PR-RAS'!E127</f>
        <v>42413.79</v>
      </c>
      <c r="E123" s="1">
        <v>0</v>
      </c>
      <c r="F123" s="1">
        <v>0</v>
      </c>
      <c r="G123" s="2">
        <f t="shared" si="0"/>
        <v>17130.090760000003</v>
      </c>
      <c r="H123" s="2">
        <f t="shared" si="1"/>
        <v>0.20999999999912689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14403</v>
      </c>
      <c r="D124" s="1">
        <f>'PR-RAS'!E128</f>
        <v>227.5</v>
      </c>
      <c r="E124" s="1">
        <v>0</v>
      </c>
      <c r="F124" s="1">
        <v>0</v>
      </c>
      <c r="G124" s="2">
        <f t="shared" si="0"/>
        <v>1827.5339999999999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14403</v>
      </c>
      <c r="D126" s="1">
        <f>'PR-RAS'!E130</f>
        <v>227.5</v>
      </c>
      <c r="E126" s="1">
        <v>0</v>
      </c>
      <c r="F126" s="1">
        <v>0</v>
      </c>
      <c r="G126" s="2">
        <f t="shared" si="0"/>
        <v>1857.25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1551</v>
      </c>
      <c r="D135" s="1">
        <f>'PR-RAS'!E139</f>
        <v>0</v>
      </c>
      <c r="E135" s="1">
        <v>0</v>
      </c>
      <c r="F135" s="1">
        <v>0</v>
      </c>
      <c r="G135" s="2">
        <f t="shared" si="0"/>
        <v>207.834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1551</v>
      </c>
      <c r="D146" s="1">
        <f>'PR-RAS'!E150</f>
        <v>0</v>
      </c>
      <c r="E146" s="1">
        <v>0</v>
      </c>
      <c r="F146" s="1">
        <v>0</v>
      </c>
      <c r="G146" s="2">
        <f t="shared" si="0"/>
        <v>224.89499999999998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11206387</v>
      </c>
      <c r="D147" s="1">
        <f>'PR-RAS'!E151</f>
        <v>13982756.259999998</v>
      </c>
      <c r="E147" s="1">
        <v>0</v>
      </c>
      <c r="F147" s="1">
        <v>0</v>
      </c>
      <c r="G147" s="2">
        <f t="shared" si="0"/>
        <v>5719097.3299199995</v>
      </c>
      <c r="H147" s="2">
        <f t="shared" si="1"/>
        <v>0.25999999791383743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3092033</v>
      </c>
      <c r="D148" s="1">
        <f>'PR-RAS'!E152</f>
        <v>4258417.1399999997</v>
      </c>
      <c r="E148" s="1">
        <v>0</v>
      </c>
      <c r="F148" s="1">
        <v>0</v>
      </c>
      <c r="G148" s="2">
        <f t="shared" si="0"/>
        <v>1706503.4901599998</v>
      </c>
      <c r="H148" s="2">
        <f t="shared" si="1"/>
        <v>0.13999999966472387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2307910</v>
      </c>
      <c r="D149" s="1">
        <f>'PR-RAS'!E153</f>
        <v>3515859.3</v>
      </c>
      <c r="E149" s="1">
        <v>0</v>
      </c>
      <c r="F149" s="1">
        <v>0</v>
      </c>
      <c r="G149" s="2">
        <f t="shared" si="0"/>
        <v>1382265.0327999999</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2307910</v>
      </c>
      <c r="D150" s="1">
        <f>'PR-RAS'!E154</f>
        <v>3515859.3</v>
      </c>
      <c r="E150" s="1">
        <v>0</v>
      </c>
      <c r="F150" s="1">
        <v>0</v>
      </c>
      <c r="G150" s="2">
        <f t="shared" si="0"/>
        <v>1391604.6613999999</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236814</v>
      </c>
      <c r="D154" s="1">
        <f>'PR-RAS'!E158</f>
        <v>162089.71</v>
      </c>
      <c r="E154" s="1">
        <v>0</v>
      </c>
      <c r="F154" s="1">
        <v>0</v>
      </c>
      <c r="G154" s="2">
        <f t="shared" si="0"/>
        <v>85831.993259999988</v>
      </c>
      <c r="H154" s="2">
        <f t="shared" si="1"/>
        <v>0.29000000000814907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547309</v>
      </c>
      <c r="D155" s="1">
        <f>'PR-RAS'!E159</f>
        <v>580468.13</v>
      </c>
      <c r="E155" s="1">
        <v>0</v>
      </c>
      <c r="F155" s="1">
        <v>0</v>
      </c>
      <c r="G155" s="2">
        <f t="shared" si="0"/>
        <v>263069.77003999997</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547309</v>
      </c>
      <c r="D157" s="1">
        <f>'PR-RAS'!E161</f>
        <v>580468.13</v>
      </c>
      <c r="E157" s="1">
        <v>0</v>
      </c>
      <c r="F157" s="1">
        <v>0</v>
      </c>
      <c r="G157" s="2">
        <f t="shared" si="0"/>
        <v>266486.26056000002</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5306191</v>
      </c>
      <c r="D159" s="1">
        <f>'PR-RAS'!E163</f>
        <v>6764417.6699999999</v>
      </c>
      <c r="E159" s="1">
        <v>0</v>
      </c>
      <c r="F159" s="1">
        <v>0</v>
      </c>
      <c r="G159" s="2">
        <f t="shared" si="0"/>
        <v>2975934.1617200002</v>
      </c>
      <c r="H159" s="2">
        <f t="shared" si="1"/>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116020</v>
      </c>
      <c r="D160" s="1">
        <f>'PR-RAS'!E164</f>
        <v>197434.56</v>
      </c>
      <c r="E160" s="1">
        <v>0</v>
      </c>
      <c r="F160" s="1">
        <v>0</v>
      </c>
      <c r="G160" s="2">
        <f t="shared" si="0"/>
        <v>81231.370079999993</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4400</v>
      </c>
      <c r="D161" s="1">
        <f>'PR-RAS'!E165</f>
        <v>17218</v>
      </c>
      <c r="E161" s="1">
        <v>0</v>
      </c>
      <c r="F161" s="1">
        <v>0</v>
      </c>
      <c r="G161" s="2">
        <f t="shared" si="0"/>
        <v>6213.76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95397</v>
      </c>
      <c r="D162" s="1">
        <f>'PR-RAS'!E166</f>
        <v>145253.87</v>
      </c>
      <c r="E162" s="1">
        <v>0</v>
      </c>
      <c r="F162" s="1">
        <v>0</v>
      </c>
      <c r="G162" s="2">
        <f t="shared" si="0"/>
        <v>62130.663139999997</v>
      </c>
      <c r="H162" s="2">
        <f t="shared" si="1"/>
        <v>0.13000000000465661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12925</v>
      </c>
      <c r="D163" s="1">
        <f>'PR-RAS'!E167</f>
        <v>34188.69</v>
      </c>
      <c r="E163" s="1">
        <v>0</v>
      </c>
      <c r="F163" s="1">
        <v>0</v>
      </c>
      <c r="G163" s="2">
        <f t="shared" si="0"/>
        <v>13170.985560000001</v>
      </c>
      <c r="H163" s="2">
        <f t="shared" si="1"/>
        <v>0.30999999999767169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3298</v>
      </c>
      <c r="D164" s="1">
        <f>'PR-RAS'!E168</f>
        <v>774</v>
      </c>
      <c r="E164" s="1">
        <v>0</v>
      </c>
      <c r="F164" s="1">
        <v>0</v>
      </c>
      <c r="G164" s="2">
        <f t="shared" si="0"/>
        <v>789.89800000000002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1339148</v>
      </c>
      <c r="D165" s="1">
        <f>'PR-RAS'!E169</f>
        <v>1523691.22</v>
      </c>
      <c r="E165" s="1">
        <v>0</v>
      </c>
      <c r="F165" s="1">
        <v>0</v>
      </c>
      <c r="G165" s="2">
        <f t="shared" si="0"/>
        <v>719390.99215999991</v>
      </c>
      <c r="H165" s="2">
        <f t="shared" si="1"/>
        <v>0.21999999997206032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224178</v>
      </c>
      <c r="D166" s="1">
        <f>'PR-RAS'!E170</f>
        <v>176651.14</v>
      </c>
      <c r="E166" s="1">
        <v>0</v>
      </c>
      <c r="F166" s="1">
        <v>0</v>
      </c>
      <c r="G166" s="2">
        <f t="shared" si="0"/>
        <v>95284.246200000009</v>
      </c>
      <c r="H166" s="2">
        <f t="shared" si="1"/>
        <v>0.14000000001396984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251319</v>
      </c>
      <c r="D167" s="1">
        <f>'PR-RAS'!E171</f>
        <v>312957.64</v>
      </c>
      <c r="E167" s="1">
        <v>0</v>
      </c>
      <c r="F167" s="1">
        <v>0</v>
      </c>
      <c r="G167" s="2">
        <f t="shared" si="0"/>
        <v>145620.89048</v>
      </c>
      <c r="H167" s="2">
        <f t="shared" si="1"/>
        <v>0.35999999998603016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508019</v>
      </c>
      <c r="D168" s="1">
        <f>'PR-RAS'!E172</f>
        <v>842310.05</v>
      </c>
      <c r="E168" s="1">
        <v>0</v>
      </c>
      <c r="F168" s="1">
        <v>0</v>
      </c>
      <c r="G168" s="2">
        <f t="shared" si="0"/>
        <v>366170.72970000003</v>
      </c>
      <c r="H168" s="2">
        <f t="shared" si="1"/>
        <v>5.0000000046566129E-2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6000</v>
      </c>
      <c r="D169" s="1">
        <f>'PR-RAS'!E173</f>
        <v>9208.99</v>
      </c>
      <c r="E169" s="1">
        <v>0</v>
      </c>
      <c r="F169" s="1">
        <v>0</v>
      </c>
      <c r="G169" s="2">
        <f t="shared" si="0"/>
        <v>4102.2206400000005</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347047</v>
      </c>
      <c r="D170" s="1">
        <f>'PR-RAS'!E174</f>
        <v>161322.15</v>
      </c>
      <c r="E170" s="1">
        <v>0</v>
      </c>
      <c r="F170" s="1">
        <v>0</v>
      </c>
      <c r="G170" s="2">
        <f t="shared" si="0"/>
        <v>113177.82970000002</v>
      </c>
      <c r="H170" s="2">
        <f t="shared" si="1"/>
        <v>0.14999999999417923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2585</v>
      </c>
      <c r="D172" s="1">
        <f>'PR-RAS'!E176</f>
        <v>21241.25</v>
      </c>
      <c r="E172" s="1">
        <v>0</v>
      </c>
      <c r="F172" s="1">
        <v>0</v>
      </c>
      <c r="G172" s="2">
        <f t="shared" si="0"/>
        <v>7706.5425000000005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2842566</v>
      </c>
      <c r="D173" s="1">
        <f>'PR-RAS'!E177</f>
        <v>4147730.06</v>
      </c>
      <c r="E173" s="1">
        <v>0</v>
      </c>
      <c r="F173" s="1">
        <v>0</v>
      </c>
      <c r="G173" s="2">
        <f t="shared" si="0"/>
        <v>1915740.4926400001</v>
      </c>
      <c r="H173" s="2">
        <f t="shared" si="1"/>
        <v>6.0000000055879354E-2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106676</v>
      </c>
      <c r="D174" s="1">
        <f>'PR-RAS'!E178</f>
        <v>128927.67999999999</v>
      </c>
      <c r="E174" s="1">
        <v>0</v>
      </c>
      <c r="F174" s="1">
        <v>0</v>
      </c>
      <c r="G174" s="2">
        <f t="shared" si="0"/>
        <v>63063.925279999996</v>
      </c>
      <c r="H174" s="2">
        <f t="shared" si="1"/>
        <v>0.32000000000698492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1632194</v>
      </c>
      <c r="D175" s="1">
        <f>'PR-RAS'!E179</f>
        <v>2514912.11</v>
      </c>
      <c r="E175" s="1">
        <v>0</v>
      </c>
      <c r="F175" s="1">
        <v>0</v>
      </c>
      <c r="G175" s="2">
        <f t="shared" si="0"/>
        <v>1159191.17028</v>
      </c>
      <c r="H175" s="2">
        <f t="shared" si="1"/>
        <v>0.10999999986961484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288926</v>
      </c>
      <c r="D176" s="1">
        <f>'PR-RAS'!E180</f>
        <v>290497.88</v>
      </c>
      <c r="E176" s="1">
        <v>0</v>
      </c>
      <c r="F176" s="1">
        <v>0</v>
      </c>
      <c r="G176" s="2">
        <f t="shared" si="0"/>
        <v>152236.30799999999</v>
      </c>
      <c r="H176" s="2">
        <f t="shared" si="1"/>
        <v>0.11999999999534339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79110</v>
      </c>
      <c r="D177" s="1">
        <f>'PR-RAS'!E181</f>
        <v>217962.43</v>
      </c>
      <c r="E177" s="1">
        <v>0</v>
      </c>
      <c r="F177" s="1">
        <v>0</v>
      </c>
      <c r="G177" s="2">
        <f t="shared" si="0"/>
        <v>90646.135359999986</v>
      </c>
      <c r="H177" s="2">
        <f t="shared" si="1"/>
        <v>0.42999999999301508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3663</v>
      </c>
      <c r="D179" s="1">
        <f>'PR-RAS'!E183</f>
        <v>12001.85</v>
      </c>
      <c r="E179" s="1">
        <v>0</v>
      </c>
      <c r="F179" s="1">
        <v>0</v>
      </c>
      <c r="G179" s="2">
        <f t="shared" si="0"/>
        <v>4924.6725999999999</v>
      </c>
      <c r="H179" s="2">
        <f t="shared" si="1"/>
        <v>0.1499999999996362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380786</v>
      </c>
      <c r="D180" s="1">
        <f>'PR-RAS'!E184</f>
        <v>562427.61</v>
      </c>
      <c r="E180" s="1">
        <v>0</v>
      </c>
      <c r="F180" s="1">
        <v>0</v>
      </c>
      <c r="G180" s="2">
        <f t="shared" si="0"/>
        <v>269509.77837999997</v>
      </c>
      <c r="H180" s="2">
        <f t="shared" si="1"/>
        <v>0.39000000001396984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133822</v>
      </c>
      <c r="D181" s="1">
        <f>'PR-RAS'!E185</f>
        <v>177758.57</v>
      </c>
      <c r="E181" s="1">
        <v>0</v>
      </c>
      <c r="F181" s="1">
        <v>0</v>
      </c>
      <c r="G181" s="2">
        <f t="shared" si="0"/>
        <v>88081.045199999993</v>
      </c>
      <c r="H181" s="2">
        <f t="shared" si="1"/>
        <v>0.42999999999301508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217389</v>
      </c>
      <c r="D182" s="1">
        <f>'PR-RAS'!E186</f>
        <v>243241.93</v>
      </c>
      <c r="E182" s="1">
        <v>0</v>
      </c>
      <c r="F182" s="1">
        <v>0</v>
      </c>
      <c r="G182" s="2">
        <f t="shared" si="0"/>
        <v>127400.98766</v>
      </c>
      <c r="H182" s="2">
        <f t="shared" si="1"/>
        <v>7.0000000006984919E-2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1008457</v>
      </c>
      <c r="D184" s="1">
        <f>'PR-RAS'!E188</f>
        <v>895561.83000000007</v>
      </c>
      <c r="E184" s="1">
        <v>0</v>
      </c>
      <c r="F184" s="1">
        <v>0</v>
      </c>
      <c r="G184" s="2">
        <f t="shared" si="0"/>
        <v>512323.26078000001</v>
      </c>
      <c r="H184" s="2">
        <f t="shared" si="1"/>
        <v>0.16999999992549419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241377</v>
      </c>
      <c r="D185" s="1">
        <f>'PR-RAS'!E189</f>
        <v>192767.93</v>
      </c>
      <c r="E185" s="1">
        <v>0</v>
      </c>
      <c r="F185" s="1">
        <v>0</v>
      </c>
      <c r="G185" s="2">
        <f t="shared" si="0"/>
        <v>115351.96623999999</v>
      </c>
      <c r="H185" s="2">
        <f t="shared" si="1"/>
        <v>7.0000000006984919E-2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91011</v>
      </c>
      <c r="D186" s="1">
        <f>'PR-RAS'!E190</f>
        <v>92693.02</v>
      </c>
      <c r="E186" s="1">
        <v>0</v>
      </c>
      <c r="F186" s="1">
        <v>0</v>
      </c>
      <c r="G186" s="2">
        <f t="shared" si="0"/>
        <v>51133.452400000009</v>
      </c>
      <c r="H186" s="2">
        <f t="shared" si="1"/>
        <v>2.0000000004074536E-2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209722</v>
      </c>
      <c r="D187" s="1">
        <f>'PR-RAS'!E191</f>
        <v>230068.08</v>
      </c>
      <c r="E187" s="1">
        <v>0</v>
      </c>
      <c r="F187" s="1">
        <v>0</v>
      </c>
      <c r="G187" s="2">
        <f t="shared" si="0"/>
        <v>124593.61775999998</v>
      </c>
      <c r="H187" s="2">
        <f t="shared" si="1"/>
        <v>7.9999999987194315E-2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32500</v>
      </c>
      <c r="D188" s="1">
        <f>'PR-RAS'!E192</f>
        <v>30000</v>
      </c>
      <c r="E188" s="1">
        <v>0</v>
      </c>
      <c r="F188" s="1">
        <v>0</v>
      </c>
      <c r="G188" s="2">
        <f t="shared" si="0"/>
        <v>17297.5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20474</v>
      </c>
      <c r="D189" s="1">
        <f>'PR-RAS'!E193</f>
        <v>23002.28</v>
      </c>
      <c r="E189" s="1">
        <v>0</v>
      </c>
      <c r="F189" s="1">
        <v>0</v>
      </c>
      <c r="G189" s="2">
        <f t="shared" si="0"/>
        <v>12497.969279999999</v>
      </c>
      <c r="H189" s="2">
        <f t="shared" si="1"/>
        <v>0.27999999999883585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1550</v>
      </c>
      <c r="E190" s="1">
        <v>0</v>
      </c>
      <c r="F190" s="1">
        <v>0</v>
      </c>
      <c r="G190" s="2">
        <f t="shared" si="0"/>
        <v>585.9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413373</v>
      </c>
      <c r="D191" s="1">
        <f>'PR-RAS'!E195</f>
        <v>325480.52</v>
      </c>
      <c r="E191" s="1">
        <v>0</v>
      </c>
      <c r="F191" s="1">
        <v>0</v>
      </c>
      <c r="G191" s="2">
        <f t="shared" si="0"/>
        <v>202223.4676</v>
      </c>
      <c r="H191" s="2">
        <f t="shared" si="1"/>
        <v>0.47999999998137355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316955</v>
      </c>
      <c r="D192" s="1">
        <f>'PR-RAS'!E196</f>
        <v>224639.35999999999</v>
      </c>
      <c r="E192" s="1">
        <v>0</v>
      </c>
      <c r="F192" s="1">
        <v>0</v>
      </c>
      <c r="G192" s="2">
        <f t="shared" si="0"/>
        <v>146350.64051999999</v>
      </c>
      <c r="H192" s="2">
        <f t="shared" si="1"/>
        <v>0.35999999998603016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294910</v>
      </c>
      <c r="D198" s="1">
        <f>'PR-RAS'!E202</f>
        <v>192353.18</v>
      </c>
      <c r="E198" s="1">
        <v>0</v>
      </c>
      <c r="F198" s="1">
        <v>0</v>
      </c>
      <c r="G198" s="2">
        <f t="shared" si="0"/>
        <v>133884.42292000001</v>
      </c>
      <c r="H198" s="2">
        <f t="shared" si="1"/>
        <v>0.17999999999301508</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294910</v>
      </c>
      <c r="D201" s="1">
        <f>'PR-RAS'!E205</f>
        <v>192353.18</v>
      </c>
      <c r="E201" s="1">
        <v>0</v>
      </c>
      <c r="F201" s="1">
        <v>0</v>
      </c>
      <c r="G201" s="2">
        <f t="shared" si="0"/>
        <v>135923.272</v>
      </c>
      <c r="H201" s="2">
        <f t="shared" si="1"/>
        <v>0.17999999999301508</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22045</v>
      </c>
      <c r="D206" s="1">
        <f>'PR-RAS'!E210</f>
        <v>32286.179999999997</v>
      </c>
      <c r="E206" s="1">
        <v>0</v>
      </c>
      <c r="F206" s="1">
        <v>0</v>
      </c>
      <c r="G206" s="2">
        <f t="shared" si="0"/>
        <v>17756.558799999995</v>
      </c>
      <c r="H206" s="2">
        <f t="shared" si="1"/>
        <v>0.17999999999665306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18009</v>
      </c>
      <c r="D207" s="1">
        <f>'PR-RAS'!E211</f>
        <v>29054.55</v>
      </c>
      <c r="E207" s="1">
        <v>0</v>
      </c>
      <c r="F207" s="1">
        <v>0</v>
      </c>
      <c r="G207" s="2">
        <f t="shared" si="0"/>
        <v>15680.328600000001</v>
      </c>
      <c r="H207" s="2">
        <f t="shared" si="1"/>
        <v>0.4500000000007276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773</v>
      </c>
      <c r="D209" s="1">
        <f>'PR-RAS'!E213</f>
        <v>898.51</v>
      </c>
      <c r="E209" s="1">
        <v>0</v>
      </c>
      <c r="F209" s="1">
        <v>0</v>
      </c>
      <c r="G209" s="2">
        <f t="shared" si="0"/>
        <v>534.56416000000002</v>
      </c>
      <c r="H209" s="2">
        <f t="shared" si="1"/>
        <v>0.49000000000000909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3263</v>
      </c>
      <c r="D210" s="1">
        <f>'PR-RAS'!E214</f>
        <v>2333.12</v>
      </c>
      <c r="E210" s="1">
        <v>0</v>
      </c>
      <c r="F210" s="1">
        <v>0</v>
      </c>
      <c r="G210" s="2">
        <f t="shared" si="0"/>
        <v>1657.2111599999998</v>
      </c>
      <c r="H210" s="2">
        <f t="shared" si="1"/>
        <v>0.11999999999989086</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6903</v>
      </c>
      <c r="D211" s="1">
        <f>'PR-RAS'!E215</f>
        <v>0</v>
      </c>
      <c r="E211" s="1">
        <v>0</v>
      </c>
      <c r="F211" s="1">
        <v>0</v>
      </c>
      <c r="G211" s="2">
        <f t="shared" si="0"/>
        <v>1449.6299999999999</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6903</v>
      </c>
      <c r="D215" s="1">
        <f>'PR-RAS'!E219</f>
        <v>0</v>
      </c>
      <c r="E215" s="1">
        <v>0</v>
      </c>
      <c r="F215" s="1">
        <v>0</v>
      </c>
      <c r="G215" s="2">
        <f t="shared" si="0"/>
        <v>1477.242</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6903</v>
      </c>
      <c r="D216" s="1">
        <f>'PR-RAS'!E220</f>
        <v>0</v>
      </c>
      <c r="E216" s="1">
        <v>0</v>
      </c>
      <c r="F216" s="1">
        <v>0</v>
      </c>
      <c r="G216" s="2">
        <f t="shared" si="0"/>
        <v>1484.145</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58627</v>
      </c>
      <c r="D220" s="1">
        <f>'PR-RAS'!E224</f>
        <v>0</v>
      </c>
      <c r="E220" s="1">
        <v>0</v>
      </c>
      <c r="F220" s="1">
        <v>0</v>
      </c>
      <c r="G220" s="2">
        <f t="shared" si="0"/>
        <v>12839.313</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58627</v>
      </c>
      <c r="D227" s="1">
        <f>'PR-RAS'!E231</f>
        <v>0</v>
      </c>
      <c r="E227" s="1">
        <v>0</v>
      </c>
      <c r="F227" s="1">
        <v>0</v>
      </c>
      <c r="G227" s="2">
        <f t="shared" si="0"/>
        <v>13249.702000000001</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58627</v>
      </c>
      <c r="D229" s="1">
        <f>'PR-RAS'!E233</f>
        <v>0</v>
      </c>
      <c r="E229" s="1">
        <v>0</v>
      </c>
      <c r="F229" s="1">
        <v>0</v>
      </c>
      <c r="G229" s="2">
        <f t="shared" si="0"/>
        <v>13366.956</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315181</v>
      </c>
      <c r="D248" s="1">
        <f>'PR-RAS'!E252</f>
        <v>320772.90000000002</v>
      </c>
      <c r="E248" s="1">
        <v>0</v>
      </c>
      <c r="F248" s="1">
        <v>0</v>
      </c>
      <c r="G248" s="2">
        <f t="shared" si="0"/>
        <v>236311.5196</v>
      </c>
      <c r="H248" s="2">
        <f t="shared" si="1"/>
        <v>9.9999999976716936E-2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315181</v>
      </c>
      <c r="D255" s="1">
        <f>'PR-RAS'!E259</f>
        <v>320772.90000000002</v>
      </c>
      <c r="E255" s="1">
        <v>0</v>
      </c>
      <c r="F255" s="1">
        <v>0</v>
      </c>
      <c r="G255" s="2">
        <f t="shared" si="0"/>
        <v>243008.60720000003</v>
      </c>
      <c r="H255" s="2">
        <f t="shared" si="1"/>
        <v>9.9999999976716936E-2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315181</v>
      </c>
      <c r="D256" s="1">
        <f>'PR-RAS'!E260</f>
        <v>320772.90000000002</v>
      </c>
      <c r="E256" s="1">
        <v>0</v>
      </c>
      <c r="F256" s="1">
        <v>0</v>
      </c>
      <c r="G256" s="2">
        <f t="shared" si="0"/>
        <v>243965.334</v>
      </c>
      <c r="H256" s="2">
        <f t="shared" si="1"/>
        <v>9.9999999976716936E-2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2110497</v>
      </c>
      <c r="D259" s="1">
        <f>'PR-RAS'!E263</f>
        <v>2414509.1900000004</v>
      </c>
      <c r="E259" s="1">
        <v>0</v>
      </c>
      <c r="F259" s="1">
        <v>0</v>
      </c>
      <c r="G259" s="2">
        <f t="shared" si="0"/>
        <v>1790394.9680400002</v>
      </c>
      <c r="H259" s="2">
        <f t="shared" si="1"/>
        <v>0.19000000040978193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1008144</v>
      </c>
      <c r="D260" s="1">
        <f>'PR-RAS'!E264</f>
        <v>1040339.74</v>
      </c>
      <c r="E260" s="1">
        <v>0</v>
      </c>
      <c r="F260" s="1">
        <v>0</v>
      </c>
      <c r="G260" s="2">
        <f t="shared" si="0"/>
        <v>800005.28132000007</v>
      </c>
      <c r="H260" s="2">
        <f t="shared" si="1"/>
        <v>0.26000000000931323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1008144</v>
      </c>
      <c r="D261" s="1">
        <f>'PR-RAS'!E265</f>
        <v>1040339.74</v>
      </c>
      <c r="E261" s="1">
        <v>0</v>
      </c>
      <c r="F261" s="1">
        <v>0</v>
      </c>
      <c r="G261" s="2">
        <f t="shared" si="0"/>
        <v>803094.10479999997</v>
      </c>
      <c r="H261" s="2">
        <f t="shared" si="1"/>
        <v>0.26000000000931323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156727</v>
      </c>
      <c r="D264" s="1">
        <f>'PR-RAS'!E268</f>
        <v>78616.350000000006</v>
      </c>
      <c r="E264" s="1">
        <v>0</v>
      </c>
      <c r="F264" s="1">
        <v>0</v>
      </c>
      <c r="G264" s="2">
        <f t="shared" si="0"/>
        <v>82571.401100000003</v>
      </c>
      <c r="H264" s="2">
        <f t="shared" si="1"/>
        <v>0.35000000000582077</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82468</v>
      </c>
      <c r="D265" s="1">
        <f>'PR-RAS'!E269</f>
        <v>5178.8500000000004</v>
      </c>
      <c r="E265" s="1">
        <v>0</v>
      </c>
      <c r="F265" s="1">
        <v>0</v>
      </c>
      <c r="G265" s="2">
        <f t="shared" ref="G265:G521" si="8">(B265/1000)*(C265*1+D265*2)</f>
        <v>24505.984800000002</v>
      </c>
      <c r="H265" s="2">
        <f t="shared" ref="H265:H521" si="9">ABS(C265-ROUND(C265,0))+ABS(D265-ROUND(D265,0))</f>
        <v>0.1499999999996362</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74259</v>
      </c>
      <c r="D266" s="1">
        <f>'PR-RAS'!E270</f>
        <v>73437.5</v>
      </c>
      <c r="E266" s="1">
        <v>0</v>
      </c>
      <c r="F266" s="1">
        <v>0</v>
      </c>
      <c r="G266" s="2">
        <f t="shared" si="8"/>
        <v>58600.51</v>
      </c>
      <c r="H266" s="2">
        <f t="shared" si="9"/>
        <v>0.5</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7473.05</v>
      </c>
      <c r="E269" s="1">
        <v>0</v>
      </c>
      <c r="F269" s="1">
        <v>0</v>
      </c>
      <c r="G269" s="2">
        <f t="shared" si="8"/>
        <v>4005.5548000000003</v>
      </c>
      <c r="H269" s="2">
        <f t="shared" si="9"/>
        <v>5.0000000000181899E-2</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7473.05</v>
      </c>
      <c r="E270" s="1">
        <v>0</v>
      </c>
      <c r="F270" s="1">
        <v>0</v>
      </c>
      <c r="G270" s="2">
        <f t="shared" si="8"/>
        <v>4020.5009000000005</v>
      </c>
      <c r="H270" s="2">
        <f t="shared" si="9"/>
        <v>5.0000000000181899E-2</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945626</v>
      </c>
      <c r="D275" s="1">
        <f>'PR-RAS'!E279</f>
        <v>1288080.05</v>
      </c>
      <c r="E275" s="1">
        <v>0</v>
      </c>
      <c r="F275" s="1">
        <v>0</v>
      </c>
      <c r="G275" s="2">
        <f t="shared" si="8"/>
        <v>964969.39140000008</v>
      </c>
      <c r="H275" s="2">
        <f t="shared" si="9"/>
        <v>5.0000000046566129E-2</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945626</v>
      </c>
      <c r="D276" s="1">
        <f>'PR-RAS'!E280</f>
        <v>1288080.05</v>
      </c>
      <c r="E276" s="1">
        <v>0</v>
      </c>
      <c r="F276" s="1">
        <v>0</v>
      </c>
      <c r="G276" s="2">
        <f t="shared" si="8"/>
        <v>968491.17750000011</v>
      </c>
      <c r="H276" s="2">
        <f t="shared" si="9"/>
        <v>5.0000000046566129E-2</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11206387</v>
      </c>
      <c r="D285" s="1">
        <f>'PR-RAS'!E289</f>
        <v>13982756.259999998</v>
      </c>
      <c r="E285" s="1">
        <v>0</v>
      </c>
      <c r="F285" s="1">
        <v>0</v>
      </c>
      <c r="G285" s="2">
        <f t="shared" si="8"/>
        <v>11124819.463679997</v>
      </c>
      <c r="H285" s="2">
        <f t="shared" si="9"/>
        <v>0.25999999791383743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8718712</v>
      </c>
      <c r="D286" s="1">
        <f>'PR-RAS'!E290</f>
        <v>6500714.3399999999</v>
      </c>
      <c r="E286" s="1">
        <v>0</v>
      </c>
      <c r="F286" s="1">
        <v>0</v>
      </c>
      <c r="G286" s="2">
        <f t="shared" si="8"/>
        <v>6190240.093799999</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31660224</v>
      </c>
      <c r="D288" s="1">
        <f>'PR-RAS'!E292</f>
        <v>40322236.039999999</v>
      </c>
      <c r="E288" s="1">
        <v>0</v>
      </c>
      <c r="F288" s="1">
        <v>0</v>
      </c>
      <c r="G288" s="2">
        <f t="shared" si="8"/>
        <v>32231447.774959996</v>
      </c>
      <c r="H288" s="2">
        <f t="shared" si="9"/>
        <v>3.9999999105930328E-2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709044</v>
      </c>
      <c r="D290" s="1">
        <f>'PR-RAS'!E294</f>
        <v>993306.26</v>
      </c>
      <c r="E290" s="1">
        <v>0</v>
      </c>
      <c r="F290" s="1">
        <v>0</v>
      </c>
      <c r="G290" s="2">
        <f t="shared" si="8"/>
        <v>779044.73427999998</v>
      </c>
      <c r="H290" s="2">
        <f t="shared" si="9"/>
        <v>0.26000000000931323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2700</v>
      </c>
      <c r="D293" s="1">
        <f>'PR-RAS'!E298</f>
        <v>5012598.96</v>
      </c>
      <c r="E293" s="1">
        <v>0</v>
      </c>
      <c r="F293" s="1">
        <v>0</v>
      </c>
      <c r="G293" s="2">
        <f t="shared" si="8"/>
        <v>2928146.19264</v>
      </c>
      <c r="H293" s="2">
        <f t="shared" si="9"/>
        <v>4.0000000037252903E-2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2700</v>
      </c>
      <c r="D294" s="1">
        <f>'PR-RAS'!E299</f>
        <v>5008143.3</v>
      </c>
      <c r="E294" s="1">
        <v>0</v>
      </c>
      <c r="F294" s="1">
        <v>0</v>
      </c>
      <c r="G294" s="2">
        <f t="shared" si="8"/>
        <v>2935563.0737999999</v>
      </c>
      <c r="H294" s="2">
        <f t="shared" si="9"/>
        <v>0.29999999981373549</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2700</v>
      </c>
      <c r="D295" s="1">
        <f>'PR-RAS'!E300</f>
        <v>5008143.3</v>
      </c>
      <c r="E295" s="1">
        <v>0</v>
      </c>
      <c r="F295" s="1">
        <v>0</v>
      </c>
      <c r="G295" s="2">
        <f t="shared" si="8"/>
        <v>2945582.0603999998</v>
      </c>
      <c r="H295" s="2">
        <f t="shared" si="9"/>
        <v>0.29999999981373549</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2700</v>
      </c>
      <c r="D296" s="1">
        <f>'PR-RAS'!E301</f>
        <v>5008143.3</v>
      </c>
      <c r="E296" s="1">
        <v>0</v>
      </c>
      <c r="F296" s="1">
        <v>0</v>
      </c>
      <c r="G296" s="2">
        <f t="shared" si="8"/>
        <v>2955601.0469999998</v>
      </c>
      <c r="H296" s="2">
        <f t="shared" si="9"/>
        <v>0.29999999981373549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4455.66</v>
      </c>
      <c r="E306" s="1">
        <v>0</v>
      </c>
      <c r="F306" s="1">
        <v>0</v>
      </c>
      <c r="G306" s="2">
        <f t="shared" si="8"/>
        <v>2717.9526000000001</v>
      </c>
      <c r="H306" s="2">
        <f t="shared" si="9"/>
        <v>0.34000000000014552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4455.66</v>
      </c>
      <c r="E321" s="1">
        <v>0</v>
      </c>
      <c r="F321" s="1">
        <v>0</v>
      </c>
      <c r="G321" s="2">
        <f t="shared" si="8"/>
        <v>2851.6223999999997</v>
      </c>
      <c r="H321" s="2">
        <f t="shared" si="9"/>
        <v>0.34000000000014552</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4455.66</v>
      </c>
      <c r="E322" s="1">
        <v>0</v>
      </c>
      <c r="F322" s="1">
        <v>0</v>
      </c>
      <c r="G322" s="2">
        <f t="shared" si="8"/>
        <v>2860.5337199999999</v>
      </c>
      <c r="H322" s="2">
        <f t="shared" si="9"/>
        <v>0.34000000000014552</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9791033</v>
      </c>
      <c r="D345" s="1">
        <f>'PR-RAS'!E350</f>
        <v>4237691.3499999996</v>
      </c>
      <c r="E345" s="1">
        <v>0</v>
      </c>
      <c r="F345" s="1">
        <v>0</v>
      </c>
      <c r="G345" s="2">
        <f t="shared" si="8"/>
        <v>6283647.0007999996</v>
      </c>
      <c r="H345" s="2">
        <f t="shared" si="9"/>
        <v>0.34999999962747097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88061</v>
      </c>
      <c r="D346" s="1">
        <f>'PR-RAS'!E351</f>
        <v>225245.72</v>
      </c>
      <c r="E346" s="1">
        <v>0</v>
      </c>
      <c r="F346" s="1">
        <v>0</v>
      </c>
      <c r="G346" s="2">
        <f t="shared" si="8"/>
        <v>185800.59179999997</v>
      </c>
      <c r="H346" s="2">
        <f t="shared" si="9"/>
        <v>0.27999999999883585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88061</v>
      </c>
      <c r="D347" s="1">
        <f>'PR-RAS'!E352</f>
        <v>225245.72</v>
      </c>
      <c r="E347" s="1">
        <v>0</v>
      </c>
      <c r="F347" s="1">
        <v>0</v>
      </c>
      <c r="G347" s="2">
        <f t="shared" si="8"/>
        <v>186339.14423999997</v>
      </c>
      <c r="H347" s="2">
        <f t="shared" si="9"/>
        <v>0.27999999999883585</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88061</v>
      </c>
      <c r="D348" s="1">
        <f>'PR-RAS'!E353</f>
        <v>225245.72</v>
      </c>
      <c r="E348" s="1">
        <v>0</v>
      </c>
      <c r="F348" s="1">
        <v>0</v>
      </c>
      <c r="G348" s="2">
        <f t="shared" si="8"/>
        <v>186877.69667999996</v>
      </c>
      <c r="H348" s="2">
        <f t="shared" si="9"/>
        <v>0.27999999999883585</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8336180</v>
      </c>
      <c r="D358" s="1">
        <f>'PR-RAS'!E363</f>
        <v>3744368.4099999997</v>
      </c>
      <c r="E358" s="1">
        <v>0</v>
      </c>
      <c r="F358" s="1">
        <v>0</v>
      </c>
      <c r="G358" s="2">
        <f t="shared" si="8"/>
        <v>5649495.3047399996</v>
      </c>
      <c r="H358" s="2">
        <f t="shared" si="9"/>
        <v>0.40999999968335032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6105677</v>
      </c>
      <c r="D359" s="1">
        <f>'PR-RAS'!E364</f>
        <v>3137059.05</v>
      </c>
      <c r="E359" s="1">
        <v>0</v>
      </c>
      <c r="F359" s="1">
        <v>0</v>
      </c>
      <c r="G359" s="2">
        <f t="shared" si="8"/>
        <v>4431966.6458000001</v>
      </c>
      <c r="H359" s="2">
        <f t="shared" si="9"/>
        <v>4.9999999813735485E-2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2411740</v>
      </c>
      <c r="D361" s="1">
        <f>'PR-RAS'!E366</f>
        <v>369788.75</v>
      </c>
      <c r="E361" s="1">
        <v>0</v>
      </c>
      <c r="F361" s="1">
        <v>0</v>
      </c>
      <c r="G361" s="2">
        <f t="shared" si="8"/>
        <v>1134474.3</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2827527</v>
      </c>
      <c r="D362" s="1">
        <f>'PR-RAS'!E367</f>
        <v>1356270.51</v>
      </c>
      <c r="E362" s="1">
        <v>0</v>
      </c>
      <c r="F362" s="1">
        <v>0</v>
      </c>
      <c r="G362" s="2">
        <f t="shared" si="8"/>
        <v>1999964.5552199997</v>
      </c>
      <c r="H362" s="2">
        <f t="shared" si="9"/>
        <v>0.48999999999068677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866410</v>
      </c>
      <c r="D363" s="1">
        <f>'PR-RAS'!E368</f>
        <v>1410999.79</v>
      </c>
      <c r="E363" s="1">
        <v>0</v>
      </c>
      <c r="F363" s="1">
        <v>0</v>
      </c>
      <c r="G363" s="2">
        <f t="shared" si="8"/>
        <v>1335204.2679600001</v>
      </c>
      <c r="H363" s="2">
        <f t="shared" si="9"/>
        <v>0.2099999999627471</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1602277</v>
      </c>
      <c r="D364" s="1">
        <f>'PR-RAS'!E369</f>
        <v>332721.86</v>
      </c>
      <c r="E364" s="1">
        <v>0</v>
      </c>
      <c r="F364" s="1">
        <v>0</v>
      </c>
      <c r="G364" s="2">
        <f t="shared" si="8"/>
        <v>823182.62135999987</v>
      </c>
      <c r="H364" s="2">
        <f t="shared" si="9"/>
        <v>0.14000000001396984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509287</v>
      </c>
      <c r="D365" s="1">
        <f>'PR-RAS'!E370</f>
        <v>64291.56</v>
      </c>
      <c r="E365" s="1">
        <v>0</v>
      </c>
      <c r="F365" s="1">
        <v>0</v>
      </c>
      <c r="G365" s="2">
        <f t="shared" si="8"/>
        <v>232184.72368</v>
      </c>
      <c r="H365" s="2">
        <f t="shared" si="9"/>
        <v>0.44000000000232831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50699</v>
      </c>
      <c r="D366" s="1">
        <f>'PR-RAS'!E371</f>
        <v>0</v>
      </c>
      <c r="E366" s="1">
        <v>0</v>
      </c>
      <c r="F366" s="1">
        <v>0</v>
      </c>
      <c r="G366" s="2">
        <f t="shared" si="8"/>
        <v>18505.134999999998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70411.25</v>
      </c>
      <c r="E367" s="1">
        <v>0</v>
      </c>
      <c r="F367" s="1">
        <v>0</v>
      </c>
      <c r="G367" s="2">
        <f t="shared" si="8"/>
        <v>51541.034999999996</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27938</v>
      </c>
      <c r="D370" s="1">
        <f>'PR-RAS'!E375</f>
        <v>0</v>
      </c>
      <c r="E370" s="1">
        <v>0</v>
      </c>
      <c r="F370" s="1">
        <v>0</v>
      </c>
      <c r="G370" s="2">
        <f t="shared" si="8"/>
        <v>10309.121999999999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1014353</v>
      </c>
      <c r="D371" s="1">
        <f>'PR-RAS'!E376</f>
        <v>198019.05</v>
      </c>
      <c r="E371" s="1">
        <v>0</v>
      </c>
      <c r="F371" s="1">
        <v>0</v>
      </c>
      <c r="G371" s="2">
        <f t="shared" si="8"/>
        <v>521844.70700000005</v>
      </c>
      <c r="H371" s="2">
        <f t="shared" si="9"/>
        <v>4.9999999988358468E-2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124538</v>
      </c>
      <c r="D378" s="1">
        <f>'PR-RAS'!E383</f>
        <v>0</v>
      </c>
      <c r="E378" s="1">
        <v>0</v>
      </c>
      <c r="F378" s="1">
        <v>0</v>
      </c>
      <c r="G378" s="2">
        <f t="shared" si="8"/>
        <v>46950.826000000001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53075</v>
      </c>
      <c r="D379" s="1">
        <f>'PR-RAS'!E384</f>
        <v>0</v>
      </c>
      <c r="E379" s="1">
        <v>0</v>
      </c>
      <c r="F379" s="1">
        <v>0</v>
      </c>
      <c r="G379" s="2">
        <f t="shared" si="8"/>
        <v>20062.349999999999</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71463</v>
      </c>
      <c r="D380" s="1">
        <f>'PR-RAS'!E385</f>
        <v>0</v>
      </c>
      <c r="E380" s="1">
        <v>0</v>
      </c>
      <c r="F380" s="1">
        <v>0</v>
      </c>
      <c r="G380" s="2">
        <f t="shared" si="8"/>
        <v>27084.476999999999</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503688</v>
      </c>
      <c r="D386" s="1">
        <f>'PR-RAS'!E391</f>
        <v>274587.5</v>
      </c>
      <c r="E386" s="1">
        <v>0</v>
      </c>
      <c r="F386" s="1">
        <v>0</v>
      </c>
      <c r="G386" s="2">
        <f t="shared" si="8"/>
        <v>405352.255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503688</v>
      </c>
      <c r="D390" s="1">
        <f>'PR-RAS'!E395</f>
        <v>274587.5</v>
      </c>
      <c r="E390" s="1">
        <v>0</v>
      </c>
      <c r="F390" s="1">
        <v>0</v>
      </c>
      <c r="G390" s="2">
        <f t="shared" si="8"/>
        <v>409563.70699999999</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1366792</v>
      </c>
      <c r="D397" s="1">
        <f>'PR-RAS'!E402</f>
        <v>268077.21999999997</v>
      </c>
      <c r="E397" s="1">
        <v>0</v>
      </c>
      <c r="F397" s="1">
        <v>0</v>
      </c>
      <c r="G397" s="2">
        <f t="shared" si="8"/>
        <v>753566.79024</v>
      </c>
      <c r="H397" s="2">
        <f t="shared" si="9"/>
        <v>0.21999999997206032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1366792</v>
      </c>
      <c r="D398" s="1">
        <f>'PR-RAS'!E403</f>
        <v>268077.21999999997</v>
      </c>
      <c r="E398" s="1">
        <v>0</v>
      </c>
      <c r="F398" s="1">
        <v>0</v>
      </c>
      <c r="G398" s="2">
        <f t="shared" si="8"/>
        <v>755469.73667999997</v>
      </c>
      <c r="H398" s="2">
        <f t="shared" si="9"/>
        <v>0.21999999997206032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774907.61000000034</v>
      </c>
      <c r="E402" s="1">
        <v>0</v>
      </c>
      <c r="F402" s="1">
        <v>0</v>
      </c>
      <c r="G402" s="2">
        <f t="shared" si="8"/>
        <v>621475.90322000033</v>
      </c>
      <c r="H402" s="2">
        <f t="shared" si="9"/>
        <v>0.38999999966472387</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9788333</v>
      </c>
      <c r="D403" s="1">
        <f>'PR-RAS'!E408</f>
        <v>0</v>
      </c>
      <c r="E403" s="1">
        <v>0</v>
      </c>
      <c r="F403" s="1">
        <v>0</v>
      </c>
      <c r="G403" s="2">
        <f t="shared" si="8"/>
        <v>3934909.8660000004</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45808602</v>
      </c>
      <c r="D405" s="1">
        <f>'PR-RAS'!E410</f>
        <v>56150054.340000004</v>
      </c>
      <c r="E405" s="1">
        <v>0</v>
      </c>
      <c r="F405" s="1">
        <v>0</v>
      </c>
      <c r="G405" s="2">
        <f t="shared" si="8"/>
        <v>63875919.114720009</v>
      </c>
      <c r="H405" s="2">
        <f t="shared" si="9"/>
        <v>0.34000000357627869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19927799</v>
      </c>
      <c r="D407" s="1">
        <f>'PR-RAS'!E412</f>
        <v>25496069.559999999</v>
      </c>
      <c r="E407" s="1">
        <v>0</v>
      </c>
      <c r="F407" s="1">
        <v>0</v>
      </c>
      <c r="G407" s="2">
        <f t="shared" si="8"/>
        <v>28793494.876720004</v>
      </c>
      <c r="H407" s="2">
        <f t="shared" si="9"/>
        <v>0.44000000134110451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20997420</v>
      </c>
      <c r="D408" s="1">
        <f>'PR-RAS'!E413</f>
        <v>18220447.609999999</v>
      </c>
      <c r="E408" s="1">
        <v>0</v>
      </c>
      <c r="F408" s="1">
        <v>0</v>
      </c>
      <c r="G408" s="2">
        <f t="shared" si="8"/>
        <v>23377394.294539999</v>
      </c>
      <c r="H408" s="2">
        <f t="shared" si="9"/>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7275621.9499999993</v>
      </c>
      <c r="E409" s="1">
        <v>0</v>
      </c>
      <c r="F409" s="1">
        <v>0</v>
      </c>
      <c r="G409" s="2">
        <f t="shared" si="8"/>
        <v>5936907.5111999987</v>
      </c>
      <c r="H409" s="2">
        <f t="shared" si="9"/>
        <v>5.000000074505806E-2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1069621</v>
      </c>
      <c r="D410" s="1">
        <f>'PR-RAS'!E415</f>
        <v>0</v>
      </c>
      <c r="E410" s="1">
        <v>0</v>
      </c>
      <c r="F410" s="1">
        <v>0</v>
      </c>
      <c r="G410" s="2">
        <f t="shared" si="8"/>
        <v>437474.989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14148378</v>
      </c>
      <c r="D412" s="1">
        <f>'PR-RAS'!E417</f>
        <v>15827818.300000004</v>
      </c>
      <c r="E412" s="1">
        <v>0</v>
      </c>
      <c r="F412" s="1">
        <v>0</v>
      </c>
      <c r="G412" s="2">
        <f t="shared" si="8"/>
        <v>18825450.000600003</v>
      </c>
      <c r="H412" s="2">
        <f t="shared" si="9"/>
        <v>0.30000000447034836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709044</v>
      </c>
      <c r="D413" s="1">
        <f>'PR-RAS'!E418</f>
        <v>993306.26</v>
      </c>
      <c r="E413" s="1">
        <v>0</v>
      </c>
      <c r="F413" s="1">
        <v>0</v>
      </c>
      <c r="G413" s="2">
        <f t="shared" si="8"/>
        <v>1110610.48624</v>
      </c>
      <c r="H413" s="2">
        <f t="shared" si="9"/>
        <v>0.26000000000931323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1105316</v>
      </c>
      <c r="D522" s="1">
        <f>'PR-RAS'!E528</f>
        <v>884369.18</v>
      </c>
      <c r="E522" s="1">
        <v>0</v>
      </c>
      <c r="F522" s="1">
        <v>0</v>
      </c>
      <c r="G522" s="2">
        <f t="shared" ref="G522:G809" si="10">(B522/1000)*(C522*1+D522*2)</f>
        <v>1497382.3215600003</v>
      </c>
      <c r="H522" s="2">
        <f t="shared" ref="H522:H809" si="11">ABS(C522-ROUND(C522,0))+ABS(D522-ROUND(D522,0))</f>
        <v>0.18000000005122274</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1105316</v>
      </c>
      <c r="D587" s="1">
        <f>'PR-RAS'!E593</f>
        <v>884369.18</v>
      </c>
      <c r="E587" s="1">
        <v>0</v>
      </c>
      <c r="F587" s="1">
        <v>0</v>
      </c>
      <c r="G587" s="2">
        <f t="shared" si="10"/>
        <v>1684195.8549600001</v>
      </c>
      <c r="H587" s="2">
        <f t="shared" si="11"/>
        <v>0.18000000005122274</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1105316</v>
      </c>
      <c r="D599" s="1">
        <f>'PR-RAS'!E605</f>
        <v>884369.18</v>
      </c>
      <c r="E599" s="1">
        <v>0</v>
      </c>
      <c r="F599" s="1">
        <v>0</v>
      </c>
      <c r="G599" s="2">
        <f t="shared" si="10"/>
        <v>1718684.50728</v>
      </c>
      <c r="H599" s="2">
        <f t="shared" si="11"/>
        <v>0.18000000005122274</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1105316</v>
      </c>
      <c r="D600" s="1">
        <f>'PR-RAS'!E606</f>
        <v>884369.18</v>
      </c>
      <c r="E600" s="1">
        <v>0</v>
      </c>
      <c r="F600" s="1">
        <v>0</v>
      </c>
      <c r="G600" s="2">
        <f t="shared" si="10"/>
        <v>1721558.5616400002</v>
      </c>
      <c r="H600" s="2">
        <f t="shared" si="11"/>
        <v>0.18000000005122274</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1105316</v>
      </c>
      <c r="D630" s="1">
        <f>'PR-RAS'!E636</f>
        <v>884369.18</v>
      </c>
      <c r="E630" s="1">
        <v>0</v>
      </c>
      <c r="F630" s="1">
        <v>0</v>
      </c>
      <c r="G630" s="2">
        <f t="shared" si="10"/>
        <v>1807780.1924400001</v>
      </c>
      <c r="H630" s="2">
        <f t="shared" si="11"/>
        <v>0.18000000005122274</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16388601</v>
      </c>
      <c r="D631" s="1">
        <f>'PR-RAS'!E637</f>
        <v>15283283.98</v>
      </c>
      <c r="E631" s="1">
        <v>0</v>
      </c>
      <c r="F631" s="1">
        <v>0</v>
      </c>
      <c r="G631" s="2">
        <f t="shared" si="10"/>
        <v>29581756.444800001</v>
      </c>
      <c r="H631" s="2">
        <f t="shared" si="11"/>
        <v>1.9999999552965164E-2</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19927799</v>
      </c>
      <c r="D633" s="1">
        <f>'PR-RAS'!E639</f>
        <v>25496069.559999999</v>
      </c>
      <c r="E633" s="1">
        <v>0</v>
      </c>
      <c r="F633" s="1">
        <v>0</v>
      </c>
      <c r="G633" s="2">
        <f t="shared" si="10"/>
        <v>44821400.891840003</v>
      </c>
      <c r="H633" s="2">
        <f t="shared" si="11"/>
        <v>0.44000000134110451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22102736</v>
      </c>
      <c r="D634" s="1">
        <f>'PR-RAS'!E640</f>
        <v>19104816.789999999</v>
      </c>
      <c r="E634" s="1">
        <v>0</v>
      </c>
      <c r="F634" s="1">
        <v>0</v>
      </c>
      <c r="G634" s="2">
        <f t="shared" si="10"/>
        <v>38177729.944140002</v>
      </c>
      <c r="H634" s="2">
        <f t="shared" si="11"/>
        <v>0.21000000089406967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6391252.7699999996</v>
      </c>
      <c r="E635" s="1">
        <v>0</v>
      </c>
      <c r="F635" s="1">
        <v>0</v>
      </c>
      <c r="G635" s="2">
        <f t="shared" si="10"/>
        <v>8104108.5123599991</v>
      </c>
      <c r="H635" s="2">
        <f t="shared" si="11"/>
        <v>0.23000000044703484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2174937</v>
      </c>
      <c r="D636" s="1">
        <f>'PR-RAS'!E642</f>
        <v>0</v>
      </c>
      <c r="E636" s="1">
        <v>0</v>
      </c>
      <c r="F636" s="1">
        <v>0</v>
      </c>
      <c r="G636" s="2">
        <f t="shared" si="10"/>
        <v>1381084.9950000001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2240223</v>
      </c>
      <c r="D637" s="1">
        <f>'PR-RAS'!E643</f>
        <v>0</v>
      </c>
      <c r="E637" s="1">
        <v>0</v>
      </c>
      <c r="F637" s="1">
        <v>0</v>
      </c>
      <c r="G637" s="2">
        <f t="shared" si="10"/>
        <v>1424781.828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544534.32000000402</v>
      </c>
      <c r="E638" s="1">
        <v>0</v>
      </c>
      <c r="F638" s="1">
        <v>0</v>
      </c>
      <c r="G638" s="2">
        <f t="shared" si="10"/>
        <v>693736.72368000518</v>
      </c>
      <c r="H638" s="2">
        <f t="shared" si="11"/>
        <v>0.32000000402331352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65286</v>
      </c>
      <c r="D639" s="1">
        <f>'PR-RAS'!E645</f>
        <v>5846718.4499999955</v>
      </c>
      <c r="E639" s="1">
        <v>0</v>
      </c>
      <c r="F639" s="1">
        <v>0</v>
      </c>
      <c r="G639" s="2">
        <f t="shared" si="10"/>
        <v>7502065.210199994</v>
      </c>
      <c r="H639" s="2">
        <f t="shared" si="11"/>
        <v>0.44999999552965164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472876</v>
      </c>
      <c r="D641" s="1">
        <f>'PR-RAS'!E647</f>
        <v>332670.7</v>
      </c>
      <c r="E641" s="1">
        <v>0</v>
      </c>
      <c r="F641" s="1">
        <v>0</v>
      </c>
      <c r="G641" s="2">
        <f t="shared" si="10"/>
        <v>728459.13599999994</v>
      </c>
      <c r="H641" s="2">
        <f t="shared" si="11"/>
        <v>0.29999999998835847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4993014</v>
      </c>
      <c r="D642" s="1">
        <f>'PR-RAS'!E649</f>
        <v>3566014.6</v>
      </c>
      <c r="E642" s="1">
        <v>0</v>
      </c>
      <c r="F642" s="1">
        <v>0</v>
      </c>
      <c r="G642" s="2">
        <f t="shared" si="10"/>
        <v>7772152.6911999993</v>
      </c>
      <c r="H642" s="2">
        <f t="shared" si="11"/>
        <v>0.39999999990686774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22512948</v>
      </c>
      <c r="D643" s="1">
        <f>'PR-RAS'!E650</f>
        <v>26764625.5</v>
      </c>
      <c r="E643" s="1">
        <v>0</v>
      </c>
      <c r="F643" s="1">
        <v>0</v>
      </c>
      <c r="G643" s="2">
        <f t="shared" si="10"/>
        <v>48819091.758000001</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23853362</v>
      </c>
      <c r="D644" s="1">
        <f>'PR-RAS'!E651</f>
        <v>26321164.039999999</v>
      </c>
      <c r="E644" s="1">
        <v>0</v>
      </c>
      <c r="F644" s="1">
        <v>0</v>
      </c>
      <c r="G644" s="2">
        <f t="shared" si="10"/>
        <v>49186728.721440002</v>
      </c>
      <c r="H644" s="2">
        <f t="shared" si="11"/>
        <v>3.9999999105930328E-2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3652600</v>
      </c>
      <c r="D645" s="1">
        <f>'PR-RAS'!E652</f>
        <v>4009476.0600000024</v>
      </c>
      <c r="E645" s="1">
        <v>0</v>
      </c>
      <c r="F645" s="1">
        <v>0</v>
      </c>
      <c r="G645" s="2">
        <f t="shared" si="10"/>
        <v>7516479.5652800035</v>
      </c>
      <c r="H645" s="2">
        <f t="shared" si="11"/>
        <v>6.0000002384185791E-2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33</v>
      </c>
      <c r="D646" s="1">
        <f>'PR-RAS'!E653</f>
        <v>35</v>
      </c>
      <c r="E646" s="1">
        <v>0</v>
      </c>
      <c r="F646" s="1">
        <v>0</v>
      </c>
      <c r="G646" s="2">
        <f t="shared" si="10"/>
        <v>66.435000000000002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v>
      </c>
      <c r="D647" s="1">
        <f>'PR-RAS'!E654</f>
        <v>16</v>
      </c>
      <c r="E647" s="1">
        <v>0</v>
      </c>
      <c r="F647" s="1">
        <v>0</v>
      </c>
      <c r="G647" s="2">
        <f t="shared" si="10"/>
        <v>27.778000000000002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v>
      </c>
      <c r="D648" s="1">
        <f>'PR-RAS'!E655</f>
        <v>34</v>
      </c>
      <c r="E648" s="1">
        <v>0</v>
      </c>
      <c r="F648" s="1">
        <v>0</v>
      </c>
      <c r="G648" s="2">
        <f t="shared" si="10"/>
        <v>45.937000000000005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v>
      </c>
      <c r="D649" s="1">
        <f>'PR-RAS'!E656</f>
        <v>13</v>
      </c>
      <c r="E649" s="1">
        <v>0</v>
      </c>
      <c r="F649" s="1">
        <v>0</v>
      </c>
      <c r="G649" s="2">
        <f t="shared" si="10"/>
        <v>22.68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1509.37</v>
      </c>
      <c r="E653" s="1">
        <v>0</v>
      </c>
      <c r="F653" s="1">
        <v>0</v>
      </c>
      <c r="G653" s="2">
        <f t="shared" si="10"/>
        <v>1968.21848</v>
      </c>
      <c r="H653" s="2">
        <f t="shared" si="11"/>
        <v>0.36999999999989086</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6764354</v>
      </c>
      <c r="D654" s="1">
        <f>'PR-RAS'!E661</f>
        <v>6649071.1500000004</v>
      </c>
      <c r="E654" s="1">
        <v>0</v>
      </c>
      <c r="F654" s="1">
        <v>0</v>
      </c>
      <c r="G654" s="2">
        <f t="shared" si="10"/>
        <v>13100810.083900001</v>
      </c>
      <c r="H654" s="2">
        <f t="shared" si="11"/>
        <v>0.15000000037252903</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49777</v>
      </c>
      <c r="D655" s="1">
        <f>'PR-RAS'!E662</f>
        <v>0</v>
      </c>
      <c r="E655" s="1">
        <v>0</v>
      </c>
      <c r="F655" s="1">
        <v>0</v>
      </c>
      <c r="G655" s="2">
        <f t="shared" si="10"/>
        <v>32554.158000000003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3364907.84</v>
      </c>
      <c r="E658" s="1">
        <v>0</v>
      </c>
      <c r="F658" s="1">
        <v>0</v>
      </c>
      <c r="G658" s="2">
        <f t="shared" si="10"/>
        <v>4421488.9017599998</v>
      </c>
      <c r="H658" s="2">
        <f t="shared" si="11"/>
        <v>0.16000000014901161</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220085</v>
      </c>
      <c r="D662" s="1">
        <f>'PR-RAS'!E669</f>
        <v>67553</v>
      </c>
      <c r="E662" s="1">
        <v>0</v>
      </c>
      <c r="F662" s="1">
        <v>0</v>
      </c>
      <c r="G662" s="2">
        <f t="shared" si="10"/>
        <v>234781.25100000002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649290</v>
      </c>
      <c r="D687" s="1">
        <f>'PR-RAS'!E694</f>
        <v>2749049.96</v>
      </c>
      <c r="E687" s="1">
        <v>0</v>
      </c>
      <c r="F687" s="1">
        <v>0</v>
      </c>
      <c r="G687" s="2">
        <f t="shared" si="10"/>
        <v>4217109.4851200003</v>
      </c>
      <c r="H687" s="2">
        <f t="shared" si="11"/>
        <v>4.0000000037252903E-2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2916996</v>
      </c>
      <c r="D691" s="1">
        <f>'PR-RAS'!E698</f>
        <v>0</v>
      </c>
      <c r="E691" s="1">
        <v>0</v>
      </c>
      <c r="F691" s="1">
        <v>0</v>
      </c>
      <c r="G691" s="2">
        <f t="shared" si="10"/>
        <v>2012727.2399999998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349924</v>
      </c>
      <c r="D703" s="1">
        <f>'PR-RAS'!E710</f>
        <v>422343.43</v>
      </c>
      <c r="E703" s="1">
        <v>0</v>
      </c>
      <c r="F703" s="1">
        <v>0</v>
      </c>
      <c r="G703" s="2">
        <f t="shared" si="10"/>
        <v>838616.82371999987</v>
      </c>
      <c r="H703" s="2">
        <f t="shared" si="11"/>
        <v>0.42999999999301508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95397</v>
      </c>
      <c r="D711" s="1">
        <f>'PR-RAS'!E718</f>
        <v>145253.87</v>
      </c>
      <c r="E711" s="1">
        <v>0</v>
      </c>
      <c r="F711" s="1">
        <v>0</v>
      </c>
      <c r="G711" s="2">
        <f t="shared" si="10"/>
        <v>273992.36539999995</v>
      </c>
      <c r="H711" s="2">
        <f t="shared" si="11"/>
        <v>0.13000000000465661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3663</v>
      </c>
      <c r="D713" s="1">
        <f>'PR-RAS'!E720</f>
        <v>9939.35</v>
      </c>
      <c r="E713" s="1">
        <v>0</v>
      </c>
      <c r="F713" s="1">
        <v>0</v>
      </c>
      <c r="G713" s="2">
        <f t="shared" si="10"/>
        <v>16761.690399999999</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241377</v>
      </c>
      <c r="D718" s="1">
        <f>'PR-RAS'!E725</f>
        <v>192767.93</v>
      </c>
      <c r="E718" s="1">
        <v>0</v>
      </c>
      <c r="F718" s="1">
        <v>0</v>
      </c>
      <c r="G718" s="2">
        <f t="shared" si="10"/>
        <v>449496.52061999997</v>
      </c>
      <c r="H718" s="2">
        <f t="shared" si="11"/>
        <v>7.0000000006984919E-2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27662</v>
      </c>
      <c r="D719" s="1">
        <f>'PR-RAS'!E726</f>
        <v>34137.599999999999</v>
      </c>
      <c r="E719" s="1">
        <v>0</v>
      </c>
      <c r="F719" s="1">
        <v>0</v>
      </c>
      <c r="G719" s="2">
        <f t="shared" si="10"/>
        <v>68882.909599999999</v>
      </c>
      <c r="H719" s="2">
        <f t="shared" si="11"/>
        <v>0.40000000000145519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294910</v>
      </c>
      <c r="D735" s="1">
        <f>'PR-RAS'!E742</f>
        <v>192353.18</v>
      </c>
      <c r="E735" s="1">
        <v>0</v>
      </c>
      <c r="F735" s="1">
        <v>0</v>
      </c>
      <c r="G735" s="2">
        <f t="shared" si="10"/>
        <v>498838.40823999996</v>
      </c>
      <c r="H735" s="2">
        <f t="shared" si="11"/>
        <v>0.17999999999301508</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58627</v>
      </c>
      <c r="D766" s="1">
        <f>'PR-RAS'!E773</f>
        <v>0</v>
      </c>
      <c r="E766" s="1">
        <v>0</v>
      </c>
      <c r="F766" s="1">
        <v>0</v>
      </c>
      <c r="G766" s="2">
        <f t="shared" si="10"/>
        <v>44849.654999999999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86941</v>
      </c>
      <c r="D809" s="1">
        <f>'PR-RAS'!E816</f>
        <v>105944.9</v>
      </c>
      <c r="E809" s="1">
        <v>0</v>
      </c>
      <c r="F809" s="1">
        <v>0</v>
      </c>
      <c r="G809" s="2">
        <f t="shared" si="10"/>
        <v>241455.28640000001</v>
      </c>
      <c r="H809" s="2">
        <f t="shared" si="11"/>
        <v>0.10000000000582077</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146000</v>
      </c>
      <c r="D812" s="1">
        <f>'PR-RAS'!E819</f>
        <v>149428</v>
      </c>
      <c r="E812" s="1">
        <v>0</v>
      </c>
      <c r="F812" s="1">
        <v>0</v>
      </c>
      <c r="G812" s="2">
        <f t="shared" si="18"/>
        <v>360778.21600000001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82240</v>
      </c>
      <c r="D814" s="1">
        <f>'PR-RAS'!E821</f>
        <v>65400</v>
      </c>
      <c r="E814" s="1">
        <v>0</v>
      </c>
      <c r="F814" s="1">
        <v>0</v>
      </c>
      <c r="G814" s="2">
        <f t="shared" si="18"/>
        <v>173201.52</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945626</v>
      </c>
      <c r="D823" s="1">
        <f>'PR-RAS'!E830</f>
        <v>1288080.05</v>
      </c>
      <c r="E823" s="1">
        <v>0</v>
      </c>
      <c r="F823" s="1">
        <v>0</v>
      </c>
      <c r="G823" s="2">
        <f t="shared" si="18"/>
        <v>2894908.1741999998</v>
      </c>
      <c r="H823" s="2">
        <f t="shared" si="19"/>
        <v>5.0000000046566129E-2</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258454</v>
      </c>
      <c r="D946" s="1">
        <f>'PR-RAS'!E953</f>
        <v>0</v>
      </c>
      <c r="E946" s="1">
        <v>0</v>
      </c>
      <c r="F946" s="1">
        <v>0</v>
      </c>
      <c r="G946" s="2">
        <f t="shared" si="18"/>
        <v>244239.03</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846862</v>
      </c>
      <c r="D947" s="1">
        <f>'PR-RAS'!E954</f>
        <v>884369.18</v>
      </c>
      <c r="E947" s="1">
        <v>0</v>
      </c>
      <c r="F947" s="1">
        <v>0</v>
      </c>
      <c r="G947" s="2">
        <f t="shared" si="18"/>
        <v>2474357.94056</v>
      </c>
      <c r="H947" s="2">
        <f t="shared" si="19"/>
        <v>0.18000000005122274</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100480207</v>
      </c>
      <c r="D984" s="6">
        <f>BILANCA!E6</f>
        <v>93552895.079999998</v>
      </c>
      <c r="E984" s="6">
        <v>0</v>
      </c>
      <c r="F984" s="6">
        <v>0</v>
      </c>
      <c r="G984" s="7">
        <f t="shared" ref="G984:G1241" si="22">B984/1000*C984+B984/500*D984</f>
        <v>287585.99716000003</v>
      </c>
      <c r="H984" s="7">
        <f t="shared" si="19"/>
        <v>7.9999998211860657E-2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85422126</v>
      </c>
      <c r="D985" s="1">
        <f>BILANCA!E7</f>
        <v>78010868.370000005</v>
      </c>
      <c r="E985" s="1">
        <v>0</v>
      </c>
      <c r="F985" s="1">
        <v>0</v>
      </c>
      <c r="G985" s="2">
        <f t="shared" si="22"/>
        <v>482887.72548000002</v>
      </c>
      <c r="H985" s="2">
        <f t="shared" si="19"/>
        <v>0.37000000476837158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14768620</v>
      </c>
      <c r="D986" s="1">
        <f>BILANCA!E8</f>
        <v>17568155.600000001</v>
      </c>
      <c r="E986" s="1">
        <v>0</v>
      </c>
      <c r="F986" s="1">
        <v>0</v>
      </c>
      <c r="G986" s="2">
        <f t="shared" si="22"/>
        <v>149714.7936</v>
      </c>
      <c r="H986" s="2">
        <f t="shared" si="19"/>
        <v>0.39999999850988388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14703370</v>
      </c>
      <c r="D987" s="1">
        <f>BILANCA!E9</f>
        <v>17396655.600000001</v>
      </c>
      <c r="E987" s="1">
        <v>0</v>
      </c>
      <c r="F987" s="1">
        <v>0</v>
      </c>
      <c r="G987" s="2">
        <f t="shared" si="22"/>
        <v>197986.72480000003</v>
      </c>
      <c r="H987" s="2">
        <f t="shared" si="19"/>
        <v>0.39999999850988388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65250</v>
      </c>
      <c r="D988" s="1">
        <f>BILANCA!E10</f>
        <v>171500</v>
      </c>
      <c r="E988" s="1">
        <v>0</v>
      </c>
      <c r="F988" s="1">
        <v>0</v>
      </c>
      <c r="G988" s="2">
        <f t="shared" si="22"/>
        <v>2041.25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60690757</v>
      </c>
      <c r="D990" s="1">
        <f>BILANCA!E12</f>
        <v>60437114.769999996</v>
      </c>
      <c r="E990" s="1">
        <v>0</v>
      </c>
      <c r="F990" s="1">
        <v>0</v>
      </c>
      <c r="G990" s="2">
        <f t="shared" si="22"/>
        <v>1270954.9057799999</v>
      </c>
      <c r="H990" s="2">
        <f t="shared" si="19"/>
        <v>0.23000000417232513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54849854</v>
      </c>
      <c r="D991" s="1">
        <f>BILANCA!E13</f>
        <v>55579568.299999997</v>
      </c>
      <c r="E991" s="1">
        <v>0</v>
      </c>
      <c r="F991" s="1">
        <v>0</v>
      </c>
      <c r="G991" s="2">
        <f t="shared" si="22"/>
        <v>1328071.9247999999</v>
      </c>
      <c r="H991" s="2">
        <f t="shared" si="19"/>
        <v>0.29999999701976776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33155314</v>
      </c>
      <c r="D993" s="1">
        <f>BILANCA!E15</f>
        <v>34825092.469999999</v>
      </c>
      <c r="E993" s="1">
        <v>0</v>
      </c>
      <c r="F993" s="1">
        <v>0</v>
      </c>
      <c r="G993" s="2">
        <f t="shared" si="22"/>
        <v>1028054.9894</v>
      </c>
      <c r="H993" s="2">
        <f t="shared" si="19"/>
        <v>0.4699999988079071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11396975</v>
      </c>
      <c r="D994" s="1">
        <f>BILANCA!E16</f>
        <v>12753245.33</v>
      </c>
      <c r="E994" s="1">
        <v>0</v>
      </c>
      <c r="F994" s="1">
        <v>0</v>
      </c>
      <c r="G994" s="2">
        <f t="shared" si="22"/>
        <v>405938.12225999997</v>
      </c>
      <c r="H994" s="2">
        <f t="shared" si="19"/>
        <v>0.33000000007450581</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20435219</v>
      </c>
      <c r="D995" s="1">
        <f>BILANCA!E17</f>
        <v>18850315.579999998</v>
      </c>
      <c r="E995" s="1">
        <v>0</v>
      </c>
      <c r="F995" s="1">
        <v>0</v>
      </c>
      <c r="G995" s="2">
        <f t="shared" si="22"/>
        <v>697630.20192000002</v>
      </c>
      <c r="H995" s="2">
        <f t="shared" si="19"/>
        <v>0.42000000178813934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10137654</v>
      </c>
      <c r="D996" s="1">
        <f>BILANCA!E18</f>
        <v>10849085.08</v>
      </c>
      <c r="E996" s="1">
        <v>0</v>
      </c>
      <c r="F996" s="1">
        <v>0</v>
      </c>
      <c r="G996" s="2">
        <f t="shared" si="22"/>
        <v>413865.71407999995</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4449956</v>
      </c>
      <c r="D997" s="1">
        <f>BILANCA!E19</f>
        <v>3755331.790000001</v>
      </c>
      <c r="E997" s="1">
        <v>0</v>
      </c>
      <c r="F997" s="1">
        <v>0</v>
      </c>
      <c r="G997" s="2">
        <f t="shared" si="22"/>
        <v>167448.67412000004</v>
      </c>
      <c r="H997" s="2">
        <f t="shared" si="19"/>
        <v>0.20999999903142452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1196136</v>
      </c>
      <c r="D998" s="1">
        <f>BILANCA!E20</f>
        <v>1260426.78</v>
      </c>
      <c r="E998" s="1">
        <v>0</v>
      </c>
      <c r="F998" s="1">
        <v>0</v>
      </c>
      <c r="G998" s="2">
        <f t="shared" si="22"/>
        <v>55754.843399999998</v>
      </c>
      <c r="H998" s="2">
        <f t="shared" si="19"/>
        <v>0.21999999997206032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188525</v>
      </c>
      <c r="D999" s="1">
        <f>BILANCA!E21</f>
        <v>188525.1</v>
      </c>
      <c r="E999" s="1">
        <v>0</v>
      </c>
      <c r="F999" s="1">
        <v>0</v>
      </c>
      <c r="G999" s="2">
        <f t="shared" si="22"/>
        <v>9049.2031999999999</v>
      </c>
      <c r="H999" s="2">
        <f t="shared" si="19"/>
        <v>0.10000000000582077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147398</v>
      </c>
      <c r="D1000" s="1">
        <f>BILANCA!E22</f>
        <v>217808.97</v>
      </c>
      <c r="E1000" s="1">
        <v>0</v>
      </c>
      <c r="F1000" s="1">
        <v>0</v>
      </c>
      <c r="G1000" s="2">
        <f t="shared" si="22"/>
        <v>9911.2709800000011</v>
      </c>
      <c r="H1000" s="2">
        <f t="shared" si="19"/>
        <v>2.9999999998835847E-2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77270</v>
      </c>
      <c r="D1003" s="1">
        <f>BILANCA!E25</f>
        <v>77270.5</v>
      </c>
      <c r="E1003" s="1">
        <v>0</v>
      </c>
      <c r="F1003" s="1">
        <v>0</v>
      </c>
      <c r="G1003" s="2">
        <f t="shared" si="22"/>
        <v>4636.22</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4845318</v>
      </c>
      <c r="D1004" s="1">
        <f>BILANCA!E26</f>
        <v>5236029.8600000003</v>
      </c>
      <c r="E1004" s="1">
        <v>0</v>
      </c>
      <c r="F1004" s="1">
        <v>0</v>
      </c>
      <c r="G1004" s="2">
        <f t="shared" si="22"/>
        <v>321664.93212000001</v>
      </c>
      <c r="H1004" s="2">
        <f t="shared" si="19"/>
        <v>0.13999999966472387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2004691</v>
      </c>
      <c r="D1006" s="1">
        <f>BILANCA!E28</f>
        <v>3224729.42</v>
      </c>
      <c r="E1006" s="1">
        <v>0</v>
      </c>
      <c r="F1006" s="1">
        <v>0</v>
      </c>
      <c r="G1006" s="2">
        <f t="shared" si="22"/>
        <v>194445.44631999999</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288038</v>
      </c>
      <c r="D1007" s="1">
        <f>BILANCA!E29</f>
        <v>229504.16999999998</v>
      </c>
      <c r="E1007" s="1">
        <v>0</v>
      </c>
      <c r="F1007" s="1">
        <v>0</v>
      </c>
      <c r="G1007" s="2">
        <f t="shared" si="22"/>
        <v>17929.112160000001</v>
      </c>
      <c r="H1007" s="2">
        <f t="shared" si="19"/>
        <v>0.16999999998370185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691449</v>
      </c>
      <c r="D1008" s="1">
        <f>BILANCA!E30</f>
        <v>673448.84</v>
      </c>
      <c r="E1008" s="1">
        <v>0</v>
      </c>
      <c r="F1008" s="1">
        <v>0</v>
      </c>
      <c r="G1008" s="2">
        <f t="shared" si="22"/>
        <v>50958.667000000001</v>
      </c>
      <c r="H1008" s="2">
        <f t="shared" si="19"/>
        <v>0.16000000003259629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403411</v>
      </c>
      <c r="D1012" s="1">
        <f>BILANCA!E34</f>
        <v>443944.67</v>
      </c>
      <c r="E1012" s="1">
        <v>0</v>
      </c>
      <c r="F1012" s="1">
        <v>0</v>
      </c>
      <c r="G1012" s="2">
        <f t="shared" si="22"/>
        <v>37447.709860000003</v>
      </c>
      <c r="H1012" s="2">
        <f t="shared" si="19"/>
        <v>0.33000000001629815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237956</v>
      </c>
      <c r="D1013" s="1">
        <f>BILANCA!E35</f>
        <v>236491.39</v>
      </c>
      <c r="E1013" s="1">
        <v>0</v>
      </c>
      <c r="F1013" s="1">
        <v>0</v>
      </c>
      <c r="G1013" s="2">
        <f t="shared" si="22"/>
        <v>21328.163400000001</v>
      </c>
      <c r="H1013" s="2">
        <f t="shared" si="19"/>
        <v>0.39000000001396984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53075</v>
      </c>
      <c r="D1014" s="1">
        <f>BILANCA!E36</f>
        <v>53075</v>
      </c>
      <c r="E1014" s="1">
        <v>0</v>
      </c>
      <c r="F1014" s="1">
        <v>0</v>
      </c>
      <c r="G1014" s="2">
        <f t="shared" si="22"/>
        <v>4935.9750000000004</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188650</v>
      </c>
      <c r="D1015" s="1">
        <f>BILANCA!E37</f>
        <v>188650</v>
      </c>
      <c r="E1015" s="1">
        <v>0</v>
      </c>
      <c r="F1015" s="1">
        <v>0</v>
      </c>
      <c r="G1015" s="2">
        <f t="shared" si="22"/>
        <v>18110.400000000001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3769</v>
      </c>
      <c r="D1018" s="1">
        <f>BILANCA!E40</f>
        <v>5233.6099999999997</v>
      </c>
      <c r="E1018" s="1">
        <v>0</v>
      </c>
      <c r="F1018" s="1">
        <v>0</v>
      </c>
      <c r="G1018" s="2">
        <f t="shared" si="22"/>
        <v>498.26770000000005</v>
      </c>
      <c r="H1018" s="2">
        <f t="shared" si="19"/>
        <v>0.39000000000032742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864953</v>
      </c>
      <c r="D1023" s="1">
        <f>BILANCA!E45</f>
        <v>636219.11999999918</v>
      </c>
      <c r="E1023" s="1">
        <v>0</v>
      </c>
      <c r="F1023" s="1">
        <v>0</v>
      </c>
      <c r="G1023" s="2">
        <f t="shared" si="22"/>
        <v>85495.649599999946</v>
      </c>
      <c r="H1023" s="2">
        <f t="shared" si="19"/>
        <v>0.11999999918043613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92516</v>
      </c>
      <c r="D1025" s="1">
        <f>BILANCA!E47</f>
        <v>92516.18</v>
      </c>
      <c r="E1025" s="1">
        <v>0</v>
      </c>
      <c r="F1025" s="1">
        <v>0</v>
      </c>
      <c r="G1025" s="2">
        <f t="shared" si="22"/>
        <v>11657.03112</v>
      </c>
      <c r="H1025" s="2">
        <f t="shared" si="19"/>
        <v>0.17999999999301508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9616383</v>
      </c>
      <c r="D1027" s="1">
        <f>BILANCA!E49</f>
        <v>9860345.4299999997</v>
      </c>
      <c r="E1027" s="1">
        <v>0</v>
      </c>
      <c r="F1027" s="1">
        <v>0</v>
      </c>
      <c r="G1027" s="2">
        <f t="shared" si="22"/>
        <v>1290831.2498399997</v>
      </c>
      <c r="H1027" s="2">
        <f t="shared" si="19"/>
        <v>0.42999999970197678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8843946</v>
      </c>
      <c r="D1028" s="1">
        <f>BILANCA!E50</f>
        <v>9316642.4900000002</v>
      </c>
      <c r="E1028" s="1">
        <v>0</v>
      </c>
      <c r="F1028" s="1">
        <v>0</v>
      </c>
      <c r="G1028" s="2">
        <f t="shared" si="22"/>
        <v>1236475.3940999999</v>
      </c>
      <c r="H1028" s="2">
        <f t="shared" si="19"/>
        <v>0.49000000022351742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764419</v>
      </c>
      <c r="D1032" s="1">
        <f>BILANCA!E54</f>
        <v>899273.32</v>
      </c>
      <c r="E1032" s="1">
        <v>0</v>
      </c>
      <c r="F1032" s="1">
        <v>0</v>
      </c>
      <c r="G1032" s="2">
        <f t="shared" si="22"/>
        <v>125585.31636</v>
      </c>
      <c r="H1032" s="2">
        <f t="shared" si="19"/>
        <v>0.31999999994877726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764419</v>
      </c>
      <c r="D1033" s="1">
        <f>BILANCA!E55</f>
        <v>899273.32</v>
      </c>
      <c r="E1033" s="1">
        <v>0</v>
      </c>
      <c r="F1033" s="1">
        <v>0</v>
      </c>
      <c r="G1033" s="2">
        <f t="shared" si="22"/>
        <v>128148.28200000001</v>
      </c>
      <c r="H1033" s="2">
        <f t="shared" si="19"/>
        <v>0.31999999994877726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9957151</v>
      </c>
      <c r="D1034" s="1">
        <f>BILANCA!E56</f>
        <v>0</v>
      </c>
      <c r="E1034" s="1">
        <v>0</v>
      </c>
      <c r="F1034" s="1">
        <v>0</v>
      </c>
      <c r="G1034" s="2">
        <f t="shared" si="22"/>
        <v>507814.70099999994</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9957151</v>
      </c>
      <c r="D1035" s="1">
        <f>BILANCA!E57</f>
        <v>0</v>
      </c>
      <c r="E1035" s="1">
        <v>0</v>
      </c>
      <c r="F1035" s="1">
        <v>0</v>
      </c>
      <c r="G1035" s="2">
        <f t="shared" si="22"/>
        <v>517771.85199999996</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5598</v>
      </c>
      <c r="D1041" s="1">
        <f>BILANCA!E63</f>
        <v>5598</v>
      </c>
      <c r="E1041" s="1">
        <v>0</v>
      </c>
      <c r="F1041" s="1">
        <v>0</v>
      </c>
      <c r="G1041" s="2">
        <f t="shared" si="22"/>
        <v>974.05200000000013</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5598</v>
      </c>
      <c r="D1042" s="1">
        <f>BILANCA!E64</f>
        <v>5598</v>
      </c>
      <c r="E1042" s="1">
        <v>0</v>
      </c>
      <c r="F1042" s="1">
        <v>0</v>
      </c>
      <c r="G1042" s="2">
        <f t="shared" si="22"/>
        <v>990.846</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15058081</v>
      </c>
      <c r="D1046" s="1">
        <f>BILANCA!E68</f>
        <v>15542026.709999999</v>
      </c>
      <c r="E1046" s="1">
        <v>0</v>
      </c>
      <c r="F1046" s="1">
        <v>0</v>
      </c>
      <c r="G1046" s="2">
        <f t="shared" si="22"/>
        <v>2906954.4684600001</v>
      </c>
      <c r="H1046" s="2">
        <f t="shared" si="19"/>
        <v>0.29000000096857548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3643600</v>
      </c>
      <c r="D1047" s="1">
        <f>BILANCA!E69</f>
        <v>4009476.06</v>
      </c>
      <c r="E1047" s="1">
        <v>0</v>
      </c>
      <c r="F1047" s="1">
        <v>0</v>
      </c>
      <c r="G1047" s="2">
        <f t="shared" si="22"/>
        <v>746403.33568000002</v>
      </c>
      <c r="H1047" s="2">
        <f t="shared" si="19"/>
        <v>6.0000000055879354E-2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3643600</v>
      </c>
      <c r="D1048" s="1">
        <f>BILANCA!E70</f>
        <v>4009476.06</v>
      </c>
      <c r="E1048" s="1">
        <v>0</v>
      </c>
      <c r="F1048" s="1">
        <v>0</v>
      </c>
      <c r="G1048" s="2">
        <f t="shared" si="22"/>
        <v>758065.88780000003</v>
      </c>
      <c r="H1048" s="2">
        <f t="shared" si="19"/>
        <v>6.0000000055879354E-2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3643600</v>
      </c>
      <c r="D1050" s="1">
        <f>BILANCA!E72</f>
        <v>4009476.06</v>
      </c>
      <c r="E1050" s="1">
        <v>0</v>
      </c>
      <c r="F1050" s="1">
        <v>0</v>
      </c>
      <c r="G1050" s="2">
        <f t="shared" si="22"/>
        <v>781390.99204000016</v>
      </c>
      <c r="H1050" s="2">
        <f t="shared" si="19"/>
        <v>6.0000000055879354E-2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1833</v>
      </c>
      <c r="D1056" s="1">
        <f>BILANCA!E78</f>
        <v>1073.69</v>
      </c>
      <c r="E1056" s="1">
        <v>0</v>
      </c>
      <c r="F1056" s="1">
        <v>0</v>
      </c>
      <c r="G1056" s="2">
        <f t="shared" si="22"/>
        <v>290.56773999999996</v>
      </c>
      <c r="H1056" s="2">
        <f t="shared" si="19"/>
        <v>0.30999999999994543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757.59</v>
      </c>
      <c r="E1062" s="1">
        <v>0</v>
      </c>
      <c r="F1062" s="1">
        <v>0</v>
      </c>
      <c r="G1062" s="2">
        <f t="shared" si="22"/>
        <v>119.69922000000001</v>
      </c>
      <c r="H1062" s="2">
        <f t="shared" si="19"/>
        <v>0.40999999999996817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1833</v>
      </c>
      <c r="D1064" s="1">
        <f>BILANCA!E86</f>
        <v>316.10000000000002</v>
      </c>
      <c r="E1064" s="1">
        <v>0</v>
      </c>
      <c r="F1064" s="1">
        <v>0</v>
      </c>
      <c r="G1064" s="2">
        <f t="shared" si="22"/>
        <v>199.68120000000002</v>
      </c>
      <c r="H1064" s="2">
        <f t="shared" si="19"/>
        <v>0.10000000000002274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25228</v>
      </c>
      <c r="D1065" s="1">
        <f>BILANCA!E87</f>
        <v>0</v>
      </c>
      <c r="E1065" s="1">
        <v>0</v>
      </c>
      <c r="F1065" s="1">
        <v>0</v>
      </c>
      <c r="G1065" s="2">
        <f t="shared" si="22"/>
        <v>2068.6959999999999</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25228</v>
      </c>
      <c r="D1066" s="1">
        <f>BILANCA!E88</f>
        <v>25228.13</v>
      </c>
      <c r="E1066" s="1">
        <v>0</v>
      </c>
      <c r="F1066" s="1">
        <v>0</v>
      </c>
      <c r="G1066" s="2">
        <f t="shared" si="22"/>
        <v>6281.7935800000005</v>
      </c>
      <c r="H1066" s="2">
        <f t="shared" si="19"/>
        <v>0.13000000000101863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25228</v>
      </c>
      <c r="D1070" s="1">
        <f>BILANCA!E92</f>
        <v>25228.13</v>
      </c>
      <c r="E1070" s="1">
        <v>0</v>
      </c>
      <c r="F1070" s="1">
        <v>0</v>
      </c>
      <c r="G1070" s="2">
        <f t="shared" si="22"/>
        <v>6584.5306199999995</v>
      </c>
      <c r="H1070" s="2">
        <f t="shared" si="23"/>
        <v>0.13000000000101863</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25228.13</v>
      </c>
      <c r="E1095" s="1">
        <v>0</v>
      </c>
      <c r="F1095" s="1">
        <v>0</v>
      </c>
      <c r="G1095" s="2">
        <f t="shared" si="22"/>
        <v>5651.1011200000003</v>
      </c>
      <c r="H1095" s="2">
        <f t="shared" si="23"/>
        <v>0.13000000000101863</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10205500</v>
      </c>
      <c r="D1112" s="1">
        <f>BILANCA!E134</f>
        <v>10205500</v>
      </c>
      <c r="E1112" s="1">
        <v>0</v>
      </c>
      <c r="F1112" s="1">
        <v>0</v>
      </c>
      <c r="G1112" s="2">
        <f t="shared" si="22"/>
        <v>3949528.5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10205500</v>
      </c>
      <c r="D1113" s="1">
        <f>BILANCA!E135</f>
        <v>10205500</v>
      </c>
      <c r="E1113" s="1">
        <v>0</v>
      </c>
      <c r="F1113" s="1">
        <v>0</v>
      </c>
      <c r="G1113" s="2">
        <f t="shared" si="22"/>
        <v>3980145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10205500</v>
      </c>
      <c r="D1117" s="1">
        <f>BILANCA!E139</f>
        <v>10205500</v>
      </c>
      <c r="E1117" s="1">
        <v>0</v>
      </c>
      <c r="F1117" s="1">
        <v>0</v>
      </c>
      <c r="G1117" s="2">
        <f t="shared" si="22"/>
        <v>4102611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709044</v>
      </c>
      <c r="D1124" s="1">
        <f>BILANCA!E146</f>
        <v>993306.26</v>
      </c>
      <c r="E1124" s="1">
        <v>0</v>
      </c>
      <c r="F1124" s="1">
        <v>0</v>
      </c>
      <c r="G1124" s="2">
        <f t="shared" si="22"/>
        <v>380087.56931999995</v>
      </c>
      <c r="H1124" s="2">
        <f t="shared" si="23"/>
        <v>0.26000000000931323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52382</v>
      </c>
      <c r="D1125" s="1">
        <f>BILANCA!E147</f>
        <v>31773.3</v>
      </c>
      <c r="E1125" s="1">
        <v>0</v>
      </c>
      <c r="F1125" s="1">
        <v>0</v>
      </c>
      <c r="G1125" s="2">
        <f t="shared" si="22"/>
        <v>16461.861199999999</v>
      </c>
      <c r="H1125" s="2">
        <f t="shared" si="23"/>
        <v>0.2999999999992724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164040</v>
      </c>
      <c r="D1136" s="1">
        <f>BILANCA!E158</f>
        <v>41702.9</v>
      </c>
      <c r="E1136" s="1">
        <v>0</v>
      </c>
      <c r="F1136" s="1">
        <v>0</v>
      </c>
      <c r="G1136" s="2">
        <f t="shared" si="22"/>
        <v>37859.207399999999</v>
      </c>
      <c r="H1136" s="2">
        <f t="shared" si="23"/>
        <v>9.9999999998544808E-2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1542901</v>
      </c>
      <c r="D1137" s="1">
        <f>BILANCA!E159</f>
        <v>1577595.35</v>
      </c>
      <c r="E1137" s="1">
        <v>0</v>
      </c>
      <c r="F1137" s="1">
        <v>0</v>
      </c>
      <c r="G1137" s="2">
        <f t="shared" si="22"/>
        <v>723506.12179999996</v>
      </c>
      <c r="H1137" s="2">
        <f t="shared" si="23"/>
        <v>0.35000000009313226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1050279</v>
      </c>
      <c r="D1141" s="1">
        <f>BILANCA!E163</f>
        <v>657765.29</v>
      </c>
      <c r="E1141" s="1">
        <v>0</v>
      </c>
      <c r="F1141" s="1">
        <v>0</v>
      </c>
      <c r="G1141" s="2">
        <f t="shared" si="22"/>
        <v>373797.91364000004</v>
      </c>
      <c r="H1141" s="2">
        <f t="shared" si="23"/>
        <v>0.2900000000372529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472876</v>
      </c>
      <c r="D1148" s="1">
        <f>BILANCA!E170</f>
        <v>332670.7</v>
      </c>
      <c r="E1148" s="1">
        <v>0</v>
      </c>
      <c r="F1148" s="1">
        <v>0</v>
      </c>
      <c r="G1148" s="2">
        <f t="shared" si="22"/>
        <v>187805.87100000001</v>
      </c>
      <c r="H1148" s="2">
        <f t="shared" si="23"/>
        <v>0.29999999998835847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472876</v>
      </c>
      <c r="D1151" s="1">
        <f>BILANCA!E173</f>
        <v>332670.7</v>
      </c>
      <c r="E1151" s="1">
        <v>0</v>
      </c>
      <c r="F1151" s="1">
        <v>0</v>
      </c>
      <c r="G1151" s="2">
        <f t="shared" si="22"/>
        <v>191220.5232</v>
      </c>
      <c r="H1151" s="2">
        <f t="shared" si="23"/>
        <v>0.29999999998835847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100480207</v>
      </c>
      <c r="D1152" s="1">
        <f>BILANCA!E175</f>
        <v>93552895.080000013</v>
      </c>
      <c r="E1152" s="1">
        <v>0</v>
      </c>
      <c r="F1152" s="1">
        <v>0</v>
      </c>
      <c r="G1152" s="2">
        <f t="shared" si="22"/>
        <v>48602033.520040005</v>
      </c>
      <c r="H1152" s="2">
        <f t="shared" si="23"/>
        <v>8.0000013113021851E-2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18961126</v>
      </c>
      <c r="D1153" s="1">
        <f>BILANCA!E176</f>
        <v>12520234.880000001</v>
      </c>
      <c r="E1153" s="1">
        <v>0</v>
      </c>
      <c r="F1153" s="1">
        <v>0</v>
      </c>
      <c r="G1153" s="2">
        <f t="shared" si="22"/>
        <v>7480271.2792000007</v>
      </c>
      <c r="H1153" s="2">
        <f t="shared" si="23"/>
        <v>0.11999999918043613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2190481</v>
      </c>
      <c r="D1154" s="1">
        <f>BILANCA!E177</f>
        <v>1130875.78</v>
      </c>
      <c r="E1154" s="1">
        <v>0</v>
      </c>
      <c r="F1154" s="1">
        <v>0</v>
      </c>
      <c r="G1154" s="2">
        <f t="shared" si="22"/>
        <v>761331.76776000008</v>
      </c>
      <c r="H1154" s="2">
        <f t="shared" si="23"/>
        <v>0.21999999997206032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470643</v>
      </c>
      <c r="D1155" s="1">
        <f>BILANCA!E178</f>
        <v>335170.65000000002</v>
      </c>
      <c r="E1155" s="1">
        <v>0</v>
      </c>
      <c r="F1155" s="1">
        <v>0</v>
      </c>
      <c r="G1155" s="2">
        <f t="shared" si="22"/>
        <v>196249.29959999997</v>
      </c>
      <c r="H1155" s="2">
        <f t="shared" si="23"/>
        <v>0.34999999997671694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774023</v>
      </c>
      <c r="D1156" s="1">
        <f>BILANCA!E179</f>
        <v>567959.66</v>
      </c>
      <c r="E1156" s="1">
        <v>0</v>
      </c>
      <c r="F1156" s="1">
        <v>0</v>
      </c>
      <c r="G1156" s="2">
        <f t="shared" si="22"/>
        <v>330420.02136000001</v>
      </c>
      <c r="H1156" s="2">
        <f t="shared" si="23"/>
        <v>0.33999999996740371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62933</v>
      </c>
      <c r="D1157" s="1">
        <f>BILANCA!E180</f>
        <v>3506.9</v>
      </c>
      <c r="E1157" s="1">
        <v>0</v>
      </c>
      <c r="F1157" s="1">
        <v>0</v>
      </c>
      <c r="G1157" s="2">
        <f t="shared" si="22"/>
        <v>12170.743199999999</v>
      </c>
      <c r="H1157" s="2">
        <f t="shared" si="23"/>
        <v>9.9999999999909051E-2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60598</v>
      </c>
      <c r="D1159" s="1">
        <f>BILANCA!E182</f>
        <v>211.4</v>
      </c>
      <c r="E1159" s="1">
        <v>0</v>
      </c>
      <c r="F1159" s="1">
        <v>0</v>
      </c>
      <c r="G1159" s="2">
        <f t="shared" si="22"/>
        <v>10739.6608</v>
      </c>
      <c r="H1159" s="2">
        <f t="shared" si="23"/>
        <v>0.40000000000000568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2335</v>
      </c>
      <c r="D1160" s="1">
        <f>BILANCA!E183</f>
        <v>3295.5</v>
      </c>
      <c r="E1160" s="1">
        <v>0</v>
      </c>
      <c r="F1160" s="1">
        <v>0</v>
      </c>
      <c r="G1160" s="2">
        <f t="shared" si="22"/>
        <v>1579.902</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6903</v>
      </c>
      <c r="D1161" s="1">
        <f>BILANCA!E184</f>
        <v>0</v>
      </c>
      <c r="E1161" s="1">
        <v>0</v>
      </c>
      <c r="F1161" s="1">
        <v>0</v>
      </c>
      <c r="G1161" s="2">
        <f t="shared" si="22"/>
        <v>1228.7339999999999</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8800</v>
      </c>
      <c r="D1163" s="1">
        <f>BILANCA!E186</f>
        <v>9195</v>
      </c>
      <c r="E1163" s="1">
        <v>0</v>
      </c>
      <c r="F1163" s="1">
        <v>0</v>
      </c>
      <c r="G1163" s="2">
        <f t="shared" si="22"/>
        <v>4894.2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133986</v>
      </c>
      <c r="D1164" s="1">
        <f>BILANCA!E187</f>
        <v>132797</v>
      </c>
      <c r="E1164" s="1">
        <v>0</v>
      </c>
      <c r="F1164" s="1">
        <v>0</v>
      </c>
      <c r="G1164" s="2">
        <f t="shared" si="22"/>
        <v>72323.98</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733193</v>
      </c>
      <c r="D1165" s="1">
        <f>BILANCA!E188</f>
        <v>82246.570000000007</v>
      </c>
      <c r="E1165" s="1">
        <v>0</v>
      </c>
      <c r="F1165" s="1">
        <v>0</v>
      </c>
      <c r="G1165" s="2">
        <f t="shared" si="22"/>
        <v>163378.87748</v>
      </c>
      <c r="H1165" s="2">
        <f t="shared" si="23"/>
        <v>0.42999999999301508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1490082</v>
      </c>
      <c r="D1166" s="1">
        <f>BILANCA!E189</f>
        <v>753666.55</v>
      </c>
      <c r="E1166" s="1">
        <v>0</v>
      </c>
      <c r="F1166" s="1">
        <v>0</v>
      </c>
      <c r="G1166" s="2">
        <f t="shared" si="22"/>
        <v>548526.96329999994</v>
      </c>
      <c r="H1166" s="2">
        <f t="shared" si="23"/>
        <v>0.44999999995343387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15280563</v>
      </c>
      <c r="D1183" s="1">
        <f>BILANCA!E206</f>
        <v>10635692.550000001</v>
      </c>
      <c r="E1183" s="1">
        <v>0</v>
      </c>
      <c r="F1183" s="1">
        <v>0</v>
      </c>
      <c r="G1183" s="2">
        <f t="shared" si="22"/>
        <v>7310389.620000001</v>
      </c>
      <c r="H1183" s="2">
        <f t="shared" si="23"/>
        <v>0.44999999925494194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15280563</v>
      </c>
      <c r="D1184" s="1">
        <f>BILANCA!E207</f>
        <v>10635692.550000001</v>
      </c>
      <c r="E1184" s="1">
        <v>0</v>
      </c>
      <c r="F1184" s="1">
        <v>0</v>
      </c>
      <c r="G1184" s="2">
        <f t="shared" si="22"/>
        <v>7346941.5680999998</v>
      </c>
      <c r="H1184" s="2">
        <f t="shared" si="23"/>
        <v>0.44999999925494194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55555.4</v>
      </c>
      <c r="E1188" s="1">
        <v>0</v>
      </c>
      <c r="F1188" s="1">
        <v>0</v>
      </c>
      <c r="G1188" s="2">
        <f t="shared" si="22"/>
        <v>22777.714</v>
      </c>
      <c r="H1188" s="2">
        <f t="shared" si="23"/>
        <v>0.40000000000145519</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15280563</v>
      </c>
      <c r="D1189" s="1">
        <f>BILANCA!E212</f>
        <v>10580137.15</v>
      </c>
      <c r="E1189" s="1">
        <v>0</v>
      </c>
      <c r="F1189" s="1">
        <v>0</v>
      </c>
      <c r="G1189" s="2">
        <f t="shared" si="22"/>
        <v>7506812.4837999996</v>
      </c>
      <c r="H1189" s="2">
        <f t="shared" si="23"/>
        <v>0.15000000037252903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81519081</v>
      </c>
      <c r="D1214" s="1">
        <f>BILANCA!E237</f>
        <v>81032660.200000018</v>
      </c>
      <c r="E1214" s="1">
        <v>0</v>
      </c>
      <c r="F1214" s="1">
        <v>0</v>
      </c>
      <c r="G1214" s="2">
        <f t="shared" si="22"/>
        <v>56267996.723400012</v>
      </c>
      <c r="H1214" s="2">
        <f t="shared" si="23"/>
        <v>0.20000001788139343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80744752</v>
      </c>
      <c r="D1215" s="1">
        <f>BILANCA!E238</f>
        <v>74192635.49000001</v>
      </c>
      <c r="E1215" s="1">
        <v>0</v>
      </c>
      <c r="F1215" s="1">
        <v>0</v>
      </c>
      <c r="G1215" s="2">
        <f t="shared" si="22"/>
        <v>53158165.331360005</v>
      </c>
      <c r="H1215" s="2">
        <f t="shared" si="23"/>
        <v>0.49000000953674316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95867127</v>
      </c>
      <c r="D1216" s="1">
        <f>BILANCA!E239</f>
        <v>88637919.650000006</v>
      </c>
      <c r="E1216" s="1">
        <v>0</v>
      </c>
      <c r="F1216" s="1">
        <v>0</v>
      </c>
      <c r="G1216" s="2">
        <f t="shared" si="22"/>
        <v>63642311.1479</v>
      </c>
      <c r="H1216" s="2">
        <f t="shared" si="23"/>
        <v>0.34999999403953552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95867127</v>
      </c>
      <c r="D1217" s="1">
        <f>BILANCA!E240</f>
        <v>88637919.650000006</v>
      </c>
      <c r="E1217" s="1">
        <v>0</v>
      </c>
      <c r="F1217" s="1">
        <v>0</v>
      </c>
      <c r="G1217" s="2">
        <f t="shared" si="22"/>
        <v>63915454.114200011</v>
      </c>
      <c r="H1217" s="2">
        <f t="shared" si="23"/>
        <v>0.34999999403953552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15122375</v>
      </c>
      <c r="D1219" s="1">
        <f>BILANCA!E242</f>
        <v>14445284.16</v>
      </c>
      <c r="E1219" s="1">
        <v>0</v>
      </c>
      <c r="F1219" s="1">
        <v>0</v>
      </c>
      <c r="G1219" s="2">
        <f t="shared" si="22"/>
        <v>10387054.62352</v>
      </c>
      <c r="H1219" s="2">
        <f t="shared" si="23"/>
        <v>0.16000000014901161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15122375</v>
      </c>
      <c r="D1220" s="1">
        <f>BILANCA!E243</f>
        <v>14445284.16</v>
      </c>
      <c r="E1220" s="1">
        <v>0</v>
      </c>
      <c r="F1220" s="1">
        <v>0</v>
      </c>
      <c r="G1220" s="2">
        <f t="shared" si="22"/>
        <v>10431067.56684</v>
      </c>
      <c r="H1220" s="2">
        <f t="shared" si="23"/>
        <v>0.16000000014901161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65286</v>
      </c>
      <c r="D1222" s="1">
        <f>BILANCA!E245</f>
        <v>5846718.450000003</v>
      </c>
      <c r="E1222" s="1">
        <v>0</v>
      </c>
      <c r="F1222" s="1">
        <v>0</v>
      </c>
      <c r="G1222" s="2">
        <f t="shared" si="22"/>
        <v>2810334.7731000013</v>
      </c>
      <c r="H1222" s="2">
        <f t="shared" si="23"/>
        <v>0.45000000298023224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56868026</v>
      </c>
      <c r="D1223" s="1">
        <f>BILANCA!E246</f>
        <v>61383485.650000006</v>
      </c>
      <c r="E1223" s="1">
        <v>0</v>
      </c>
      <c r="F1223" s="1">
        <v>0</v>
      </c>
      <c r="G1223" s="2">
        <f t="shared" si="22"/>
        <v>43112399.352000006</v>
      </c>
      <c r="H1223" s="2">
        <f t="shared" si="23"/>
        <v>0.34999999403953552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40479426</v>
      </c>
      <c r="D1224" s="1">
        <f>BILANCA!E247</f>
        <v>46984570.850000001</v>
      </c>
      <c r="E1224" s="1">
        <v>0</v>
      </c>
      <c r="F1224" s="1">
        <v>0</v>
      </c>
      <c r="G1224" s="2">
        <f t="shared" si="22"/>
        <v>32402104.815700002</v>
      </c>
      <c r="H1224" s="2">
        <f t="shared" si="23"/>
        <v>0.14999999850988388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16388600</v>
      </c>
      <c r="D1226" s="1">
        <f>BILANCA!E249</f>
        <v>14398914.800000001</v>
      </c>
      <c r="E1226" s="1">
        <v>0</v>
      </c>
      <c r="F1226" s="1">
        <v>0</v>
      </c>
      <c r="G1226" s="2">
        <f t="shared" si="22"/>
        <v>10980302.3928</v>
      </c>
      <c r="H1226" s="2">
        <f t="shared" si="23"/>
        <v>0.19999999925494194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56802740</v>
      </c>
      <c r="D1227" s="1">
        <f>BILANCA!E250</f>
        <v>55536767.200000003</v>
      </c>
      <c r="E1227" s="1">
        <v>0</v>
      </c>
      <c r="F1227" s="1">
        <v>0</v>
      </c>
      <c r="G1227" s="2">
        <f t="shared" si="22"/>
        <v>40961810.953600004</v>
      </c>
      <c r="H1227" s="2">
        <f t="shared" si="23"/>
        <v>0.20000000298023224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56802740</v>
      </c>
      <c r="D1229" s="1">
        <f>BILANCA!E252</f>
        <v>55536767.200000003</v>
      </c>
      <c r="E1229" s="1">
        <v>0</v>
      </c>
      <c r="F1229" s="1">
        <v>0</v>
      </c>
      <c r="G1229" s="2">
        <f t="shared" si="22"/>
        <v>41297563.502399996</v>
      </c>
      <c r="H1229" s="2">
        <f t="shared" si="23"/>
        <v>0.20000000298023224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709043</v>
      </c>
      <c r="D1232" s="1">
        <f>BILANCA!E255</f>
        <v>993306.26</v>
      </c>
      <c r="E1232" s="1">
        <v>0</v>
      </c>
      <c r="F1232" s="1">
        <v>0</v>
      </c>
      <c r="G1232" s="2">
        <f t="shared" si="22"/>
        <v>671218.22447999998</v>
      </c>
      <c r="H1232" s="2">
        <f t="shared" si="23"/>
        <v>0.26000000000931323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5988395</v>
      </c>
      <c r="D1236" s="1">
        <f>BILANCA!E259</f>
        <v>12889474.58</v>
      </c>
      <c r="E1236" s="1">
        <v>0</v>
      </c>
      <c r="F1236" s="1">
        <v>0</v>
      </c>
      <c r="G1236" s="2">
        <f t="shared" si="22"/>
        <v>8037138.0724800006</v>
      </c>
      <c r="H1236" s="2">
        <f t="shared" si="23"/>
        <v>0.41999999992549419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5988395</v>
      </c>
      <c r="D1237" s="1">
        <f>BILANCA!E260</f>
        <v>12889474.58</v>
      </c>
      <c r="E1237" s="1">
        <v>0</v>
      </c>
      <c r="F1237" s="1">
        <v>0</v>
      </c>
      <c r="G1237" s="2">
        <f t="shared" si="22"/>
        <v>8068905.4166400004</v>
      </c>
      <c r="H1237" s="2">
        <f t="shared" si="23"/>
        <v>0.41999999992549419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25228</v>
      </c>
      <c r="D1238" s="1">
        <f>BILANCA!E262</f>
        <v>25228.13</v>
      </c>
      <c r="E1238" s="1">
        <v>0</v>
      </c>
      <c r="F1238" s="1">
        <v>0</v>
      </c>
      <c r="G1238" s="2">
        <f t="shared" si="22"/>
        <v>19299.4863</v>
      </c>
      <c r="H1238" s="2">
        <f t="shared" si="23"/>
        <v>0.13000000000101863</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1709657</v>
      </c>
      <c r="D1240" s="1">
        <f>BILANCA!E264</f>
        <v>1591625.66</v>
      </c>
      <c r="E1240" s="1">
        <v>0</v>
      </c>
      <c r="F1240" s="1">
        <v>0</v>
      </c>
      <c r="G1240" s="2">
        <f t="shared" si="22"/>
        <v>1257477.43824</v>
      </c>
      <c r="H1240" s="2">
        <f t="shared" si="23"/>
        <v>0.34000000008381903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49666</v>
      </c>
      <c r="D1241" s="1">
        <f>BILANCA!E265</f>
        <v>59445.89</v>
      </c>
      <c r="E1241" s="1">
        <v>0</v>
      </c>
      <c r="F1241" s="1">
        <v>0</v>
      </c>
      <c r="G1241" s="2">
        <f t="shared" si="22"/>
        <v>43487.90724</v>
      </c>
      <c r="H1241" s="2">
        <f t="shared" si="23"/>
        <v>0.11000000000058208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113.39</v>
      </c>
      <c r="E1244" s="1">
        <v>0</v>
      </c>
      <c r="F1244" s="1">
        <v>0</v>
      </c>
      <c r="G1244" s="2">
        <f t="shared" si="24"/>
        <v>59.189579999999999</v>
      </c>
      <c r="H1244" s="2">
        <f t="shared" si="23"/>
        <v>0.39000000000000057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1833</v>
      </c>
      <c r="D1247" s="1">
        <f>BILANCA!E271</f>
        <v>202.71</v>
      </c>
      <c r="E1247" s="1">
        <v>0</v>
      </c>
      <c r="F1247" s="1">
        <v>0</v>
      </c>
      <c r="G1247" s="2">
        <f t="shared" si="24"/>
        <v>590.94288000000006</v>
      </c>
      <c r="H1247" s="2">
        <f t="shared" si="23"/>
        <v>0.28999999999999204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981110.59</v>
      </c>
      <c r="E1263" s="1">
        <v>0</v>
      </c>
      <c r="F1263" s="1">
        <v>0</v>
      </c>
      <c r="G1263" s="2">
        <f t="shared" si="24"/>
        <v>549421.93040000007</v>
      </c>
      <c r="H1263" s="2">
        <f t="shared" si="23"/>
        <v>0.41000000003259629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2190481</v>
      </c>
      <c r="D1264" s="1">
        <f>BILANCA!E288</f>
        <v>149765.19</v>
      </c>
      <c r="E1264" s="1">
        <v>0</v>
      </c>
      <c r="F1264" s="1">
        <v>0</v>
      </c>
      <c r="G1264" s="2">
        <f t="shared" si="24"/>
        <v>699693.19778000005</v>
      </c>
      <c r="H1264" s="2">
        <f t="shared" si="23"/>
        <v>0.19000000000232831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603977.80000000005</v>
      </c>
      <c r="E1265" s="1">
        <v>0</v>
      </c>
      <c r="F1265" s="1">
        <v>0</v>
      </c>
      <c r="G1265" s="2">
        <f t="shared" si="24"/>
        <v>340643.4792</v>
      </c>
      <c r="H1265" s="2">
        <f t="shared" si="23"/>
        <v>0.19999999995343387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1490082</v>
      </c>
      <c r="D1266" s="1">
        <f>BILANCA!E290</f>
        <v>149688.75</v>
      </c>
      <c r="E1266" s="1">
        <v>0</v>
      </c>
      <c r="F1266" s="1">
        <v>0</v>
      </c>
      <c r="G1266" s="2">
        <f t="shared" si="24"/>
        <v>506417.03849999991</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15280563</v>
      </c>
      <c r="D1269" s="1">
        <f>BILANCA!E293</f>
        <v>10635692.550000001</v>
      </c>
      <c r="E1269" s="1">
        <v>0</v>
      </c>
      <c r="F1269" s="1">
        <v>0</v>
      </c>
      <c r="G1269" s="2">
        <f t="shared" si="24"/>
        <v>10453857.156599998</v>
      </c>
      <c r="H1269" s="2">
        <f t="shared" si="23"/>
        <v>0.44999999925494194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19775</v>
      </c>
      <c r="D1271" s="1">
        <f>BILANCA!E295</f>
        <v>21428.5</v>
      </c>
      <c r="E1271" s="1">
        <v>0</v>
      </c>
      <c r="F1271" s="1">
        <v>0</v>
      </c>
      <c r="G1271" s="2">
        <f t="shared" si="24"/>
        <v>18038.016</v>
      </c>
      <c r="H1271" s="2">
        <f t="shared" si="23"/>
        <v>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57357</v>
      </c>
      <c r="D1275" s="1">
        <f>BILANCA!E299</f>
        <v>60818.07</v>
      </c>
      <c r="E1275" s="1">
        <v>0</v>
      </c>
      <c r="F1275" s="1">
        <v>0</v>
      </c>
      <c r="G1275" s="2">
        <f t="shared" si="24"/>
        <v>52265.996879999999</v>
      </c>
      <c r="H1275" s="2">
        <f t="shared" si="23"/>
        <v>6.9999999999708962E-2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4877508</v>
      </c>
      <c r="D1299" s="6">
        <f>'RAS-funkcijski'!E5</f>
        <v>6965280.9899999993</v>
      </c>
      <c r="E1299" s="6">
        <v>0</v>
      </c>
      <c r="F1299" s="6">
        <v>0</v>
      </c>
      <c r="G1299" s="7">
        <f t="shared" si="24"/>
        <v>18808.06998</v>
      </c>
      <c r="H1299" s="7">
        <f t="shared" si="23"/>
        <v>1.0000000707805157E-2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4582598</v>
      </c>
      <c r="D1300" s="1">
        <f>'RAS-funkcijski'!E6</f>
        <v>6772927.8099999996</v>
      </c>
      <c r="E1300" s="1">
        <v>0</v>
      </c>
      <c r="F1300" s="1">
        <v>0</v>
      </c>
      <c r="G1300" s="2">
        <f t="shared" si="24"/>
        <v>36256.90724</v>
      </c>
      <c r="H1300" s="2">
        <f t="shared" si="23"/>
        <v>0.19000000040978193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4582598</v>
      </c>
      <c r="D1301" s="1">
        <f>'RAS-funkcijski'!E7</f>
        <v>6772927.8099999996</v>
      </c>
      <c r="E1301" s="1">
        <v>0</v>
      </c>
      <c r="F1301" s="1">
        <v>0</v>
      </c>
      <c r="G1301" s="2">
        <f t="shared" si="24"/>
        <v>54385.360860000001</v>
      </c>
      <c r="H1301" s="2">
        <f t="shared" si="23"/>
        <v>0.19000000040978193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294910</v>
      </c>
      <c r="D1314" s="1">
        <f>'RAS-funkcijski'!E20</f>
        <v>192353.18</v>
      </c>
      <c r="E1314" s="1">
        <v>0</v>
      </c>
      <c r="F1314" s="1">
        <v>0</v>
      </c>
      <c r="G1314" s="2">
        <f t="shared" si="24"/>
        <v>10873.86176</v>
      </c>
      <c r="H1314" s="2">
        <f t="shared" si="23"/>
        <v>0.17999999999301508</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422940</v>
      </c>
      <c r="D1322" s="1">
        <f>'RAS-funkcijski'!E28</f>
        <v>597576.06000000006</v>
      </c>
      <c r="E1322" s="1">
        <v>0</v>
      </c>
      <c r="F1322" s="1">
        <v>0</v>
      </c>
      <c r="G1322" s="2">
        <f t="shared" si="24"/>
        <v>38834.210880000006</v>
      </c>
      <c r="H1322" s="2">
        <f t="shared" si="23"/>
        <v>6.0000000055879354E-2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422940</v>
      </c>
      <c r="D1324" s="1">
        <f>'RAS-funkcijski'!E30</f>
        <v>597576.06000000006</v>
      </c>
      <c r="E1324" s="1">
        <v>0</v>
      </c>
      <c r="F1324" s="1">
        <v>0</v>
      </c>
      <c r="G1324" s="2">
        <f t="shared" si="24"/>
        <v>42070.395120000001</v>
      </c>
      <c r="H1324" s="2">
        <f t="shared" si="23"/>
        <v>6.0000000055879354E-2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9883862</v>
      </c>
      <c r="D1329" s="1">
        <f>'RAS-funkcijski'!E35</f>
        <v>3889542.32</v>
      </c>
      <c r="E1329" s="1">
        <v>0</v>
      </c>
      <c r="F1329" s="1">
        <v>0</v>
      </c>
      <c r="G1329" s="2">
        <f t="shared" si="24"/>
        <v>547551.34583999997</v>
      </c>
      <c r="H1329" s="2">
        <f t="shared" si="23"/>
        <v>0.31999999983236194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9883862</v>
      </c>
      <c r="D1330" s="1">
        <f>'RAS-funkcijski'!E36</f>
        <v>3889542.32</v>
      </c>
      <c r="E1330" s="1">
        <v>0</v>
      </c>
      <c r="F1330" s="1">
        <v>0</v>
      </c>
      <c r="G1330" s="2">
        <f t="shared" si="24"/>
        <v>565214.29248000006</v>
      </c>
      <c r="H1330" s="2">
        <f t="shared" si="23"/>
        <v>0.31999999983236194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9883862</v>
      </c>
      <c r="D1331" s="1">
        <f>'RAS-funkcijski'!E37</f>
        <v>3889542.32</v>
      </c>
      <c r="E1331" s="1">
        <v>0</v>
      </c>
      <c r="F1331" s="1">
        <v>0</v>
      </c>
      <c r="G1331" s="2">
        <f t="shared" si="24"/>
        <v>582877.23912000004</v>
      </c>
      <c r="H1331" s="2">
        <f t="shared" si="23"/>
        <v>0.31999999983236194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69766</v>
      </c>
      <c r="D1369" s="1">
        <f>'RAS-funkcijski'!E75</f>
        <v>371232</v>
      </c>
      <c r="E1369" s="1">
        <v>0</v>
      </c>
      <c r="F1369" s="1">
        <v>0</v>
      </c>
      <c r="G1369" s="2">
        <f t="shared" si="24"/>
        <v>57668.329999999994</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69766</v>
      </c>
      <c r="D1370" s="1">
        <f>'RAS-funkcijski'!E76</f>
        <v>138435</v>
      </c>
      <c r="E1370" s="1">
        <v>0</v>
      </c>
      <c r="F1370" s="1">
        <v>0</v>
      </c>
      <c r="G1370" s="2">
        <f t="shared" si="24"/>
        <v>24957.792000000001</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232797</v>
      </c>
      <c r="E1371" s="1">
        <v>0</v>
      </c>
      <c r="F1371" s="1">
        <v>0</v>
      </c>
      <c r="G1371" s="2">
        <f t="shared" si="24"/>
        <v>33988.362000000001</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2299910</v>
      </c>
      <c r="D1376" s="1">
        <f>'RAS-funkcijski'!E82</f>
        <v>1754403.2200000002</v>
      </c>
      <c r="E1376" s="1">
        <v>0</v>
      </c>
      <c r="F1376" s="1">
        <v>0</v>
      </c>
      <c r="G1376" s="2">
        <f t="shared" si="24"/>
        <v>453079.88232000009</v>
      </c>
      <c r="H1376" s="2">
        <f t="shared" si="27"/>
        <v>0.22000000020489097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1311884</v>
      </c>
      <c r="D1378" s="1">
        <f>'RAS-funkcijski'!E84</f>
        <v>716432.55</v>
      </c>
      <c r="E1378" s="1">
        <v>0</v>
      </c>
      <c r="F1378" s="1">
        <v>0</v>
      </c>
      <c r="G1378" s="2">
        <f t="shared" si="24"/>
        <v>219579.92800000001</v>
      </c>
      <c r="H1378" s="2">
        <f t="shared" si="27"/>
        <v>0.44999999995343387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178000</v>
      </c>
      <c r="E1379" s="1">
        <v>0</v>
      </c>
      <c r="F1379" s="1">
        <v>0</v>
      </c>
      <c r="G1379" s="2">
        <f t="shared" si="24"/>
        <v>28836</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988026</v>
      </c>
      <c r="D1382" s="1">
        <f>'RAS-funkcijski'!E88</f>
        <v>859970.67</v>
      </c>
      <c r="E1382" s="1">
        <v>0</v>
      </c>
      <c r="F1382" s="1">
        <v>0</v>
      </c>
      <c r="G1382" s="2">
        <f t="shared" si="24"/>
        <v>227469.25656000004</v>
      </c>
      <c r="H1382" s="2">
        <f t="shared" si="27"/>
        <v>0.32999999995809048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105333</v>
      </c>
      <c r="D1383" s="1">
        <f>'RAS-funkcijski'!E89</f>
        <v>50607.31</v>
      </c>
      <c r="E1383" s="1">
        <v>0</v>
      </c>
      <c r="F1383" s="1">
        <v>0</v>
      </c>
      <c r="G1383" s="2">
        <f t="shared" si="24"/>
        <v>17556.547700000003</v>
      </c>
      <c r="H1383" s="2">
        <f t="shared" si="27"/>
        <v>0.30999999999767169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105333</v>
      </c>
      <c r="D1400" s="1">
        <f>'RAS-funkcijski'!E106</f>
        <v>50607.31</v>
      </c>
      <c r="E1400" s="1">
        <v>0</v>
      </c>
      <c r="F1400" s="1">
        <v>0</v>
      </c>
      <c r="G1400" s="2">
        <f t="shared" si="24"/>
        <v>21067.857239999998</v>
      </c>
      <c r="H1400" s="2">
        <f t="shared" si="27"/>
        <v>0.30999999999767169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583603</v>
      </c>
      <c r="D1401" s="1">
        <f>'RAS-funkcijski'!E107</f>
        <v>1831548.68</v>
      </c>
      <c r="E1401" s="1">
        <v>0</v>
      </c>
      <c r="F1401" s="1">
        <v>0</v>
      </c>
      <c r="G1401" s="2">
        <f t="shared" si="24"/>
        <v>437410.13707999996</v>
      </c>
      <c r="H1401" s="2">
        <f t="shared" si="27"/>
        <v>0.32000000006519258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352427</v>
      </c>
      <c r="D1402" s="1">
        <f>'RAS-funkcijski'!E108</f>
        <v>1474230.73</v>
      </c>
      <c r="E1402" s="1">
        <v>0</v>
      </c>
      <c r="F1402" s="1">
        <v>0</v>
      </c>
      <c r="G1402" s="2">
        <f t="shared" si="24"/>
        <v>343292.39983999997</v>
      </c>
      <c r="H1402" s="2">
        <f t="shared" si="27"/>
        <v>0.27000000001862645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82000</v>
      </c>
      <c r="D1403" s="1">
        <f>'RAS-funkcijski'!E109</f>
        <v>80911.399999999994</v>
      </c>
      <c r="E1403" s="1">
        <v>0</v>
      </c>
      <c r="F1403" s="1">
        <v>0</v>
      </c>
      <c r="G1403" s="2">
        <f t="shared" si="24"/>
        <v>25601.393999999997</v>
      </c>
      <c r="H1403" s="2">
        <f t="shared" si="27"/>
        <v>0.39999999999417923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94497</v>
      </c>
      <c r="D1405" s="1">
        <f>'RAS-funkcijski'!E111</f>
        <v>137383.59</v>
      </c>
      <c r="E1405" s="1">
        <v>0</v>
      </c>
      <c r="F1405" s="1">
        <v>0</v>
      </c>
      <c r="G1405" s="2">
        <f t="shared" si="24"/>
        <v>39511.267260000001</v>
      </c>
      <c r="H1405" s="2">
        <f t="shared" si="27"/>
        <v>0.41000000000349246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54679</v>
      </c>
      <c r="D1407" s="1">
        <f>'RAS-funkcijski'!E113</f>
        <v>139022.96</v>
      </c>
      <c r="E1407" s="1">
        <v>0</v>
      </c>
      <c r="F1407" s="1">
        <v>0</v>
      </c>
      <c r="G1407" s="2">
        <f t="shared" si="24"/>
        <v>36267.016279999996</v>
      </c>
      <c r="H1407" s="2">
        <f t="shared" si="27"/>
        <v>4.0000000008149073E-2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2486771</v>
      </c>
      <c r="D1408" s="1">
        <f>'RAS-funkcijski'!E114</f>
        <v>2516418.13</v>
      </c>
      <c r="E1408" s="1">
        <v>0</v>
      </c>
      <c r="F1408" s="1">
        <v>0</v>
      </c>
      <c r="G1408" s="2">
        <f t="shared" si="24"/>
        <v>827156.79859999986</v>
      </c>
      <c r="H1408" s="2">
        <f t="shared" si="27"/>
        <v>0.12999999988824129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2340771</v>
      </c>
      <c r="D1409" s="1">
        <f>'RAS-funkcijski'!E115</f>
        <v>2372418.13</v>
      </c>
      <c r="E1409" s="1">
        <v>0</v>
      </c>
      <c r="F1409" s="1">
        <v>0</v>
      </c>
      <c r="G1409" s="2">
        <f t="shared" si="24"/>
        <v>786502.40585999994</v>
      </c>
      <c r="H1409" s="2">
        <f t="shared" si="27"/>
        <v>0.12999999988824129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2340771</v>
      </c>
      <c r="D1410" s="1">
        <f>'RAS-funkcijski'!E116</f>
        <v>2358908.13</v>
      </c>
      <c r="E1410" s="1">
        <v>0</v>
      </c>
      <c r="F1410" s="1">
        <v>0</v>
      </c>
      <c r="G1410" s="2">
        <f t="shared" si="24"/>
        <v>790561.77312000003</v>
      </c>
      <c r="H1410" s="2">
        <f t="shared" si="27"/>
        <v>0.12999999988824129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13510</v>
      </c>
      <c r="E1411" s="1">
        <v>0</v>
      </c>
      <c r="F1411" s="1">
        <v>0</v>
      </c>
      <c r="G1411" s="2">
        <f t="shared" si="24"/>
        <v>3053.26</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78000</v>
      </c>
      <c r="D1412" s="1">
        <f>'RAS-funkcijski'!E118</f>
        <v>73500</v>
      </c>
      <c r="E1412" s="1">
        <v>0</v>
      </c>
      <c r="F1412" s="1">
        <v>0</v>
      </c>
      <c r="G1412" s="2">
        <f t="shared" si="24"/>
        <v>25650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78000</v>
      </c>
      <c r="D1414" s="1">
        <f>'RAS-funkcijski'!E120</f>
        <v>73500</v>
      </c>
      <c r="E1414" s="1">
        <v>0</v>
      </c>
      <c r="F1414" s="1">
        <v>0</v>
      </c>
      <c r="G1414" s="2">
        <f t="shared" si="24"/>
        <v>26100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68000</v>
      </c>
      <c r="D1419" s="1">
        <f>'RAS-funkcijski'!E125</f>
        <v>70500</v>
      </c>
      <c r="E1419" s="1">
        <v>0</v>
      </c>
      <c r="F1419" s="1">
        <v>0</v>
      </c>
      <c r="G1419" s="2">
        <f t="shared" si="24"/>
        <v>25289</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267727</v>
      </c>
      <c r="D1423" s="1">
        <f>'RAS-funkcijski'!E129</f>
        <v>243838.9</v>
      </c>
      <c r="E1423" s="1">
        <v>0</v>
      </c>
      <c r="F1423" s="1">
        <v>0</v>
      </c>
      <c r="G1423" s="2">
        <f t="shared" si="24"/>
        <v>94425.600000000006</v>
      </c>
      <c r="H1423" s="2">
        <f t="shared" si="27"/>
        <v>0.10000000000582077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82240</v>
      </c>
      <c r="D1429" s="1">
        <f>'RAS-funkcijski'!E135</f>
        <v>65400</v>
      </c>
      <c r="E1429" s="1">
        <v>0</v>
      </c>
      <c r="F1429" s="1">
        <v>0</v>
      </c>
      <c r="G1429" s="2">
        <f t="shared" si="24"/>
        <v>27908.239999999998</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185487</v>
      </c>
      <c r="D1433" s="1">
        <f>'RAS-funkcijski'!E139</f>
        <v>0</v>
      </c>
      <c r="E1433" s="1">
        <v>0</v>
      </c>
      <c r="F1433" s="1">
        <v>0</v>
      </c>
      <c r="G1433" s="2">
        <f t="shared" si="24"/>
        <v>25040.745000000003</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178438.9</v>
      </c>
      <c r="E1434" s="1">
        <v>0</v>
      </c>
      <c r="F1434" s="1">
        <v>0</v>
      </c>
      <c r="G1434" s="2">
        <f t="shared" si="24"/>
        <v>48535.380799999999</v>
      </c>
      <c r="H1434" s="2">
        <f t="shared" si="27"/>
        <v>0.10000000000582077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20997420</v>
      </c>
      <c r="D1435" s="13">
        <f>'RAS-funkcijski'!E141</f>
        <v>18220447.609999999</v>
      </c>
      <c r="E1435" s="13">
        <v>0</v>
      </c>
      <c r="F1435" s="13">
        <v>0</v>
      </c>
      <c r="G1435" s="14">
        <f t="shared" si="24"/>
        <v>7869049.1851400007</v>
      </c>
      <c r="H1435" s="14">
        <f t="shared" si="27"/>
        <v>0.39000000059604645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862762</v>
      </c>
      <c r="D1436" s="6">
        <f>'P-VRIO'!E5</f>
        <v>10110.02</v>
      </c>
      <c r="E1436" s="6">
        <v>0</v>
      </c>
      <c r="F1436" s="6">
        <v>0</v>
      </c>
      <c r="G1436" s="7">
        <f t="shared" si="24"/>
        <v>882.9820400000001</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862762</v>
      </c>
      <c r="D1453" s="1">
        <f>'P-VRIO'!E22</f>
        <v>10110.02</v>
      </c>
      <c r="E1453" s="1">
        <v>0</v>
      </c>
      <c r="F1453" s="1">
        <v>0</v>
      </c>
      <c r="G1453" s="2">
        <f t="shared" si="24"/>
        <v>15893.676719999998</v>
      </c>
      <c r="H1453" s="2">
        <f t="shared" si="27"/>
        <v>2.0000000000436557E-2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862762</v>
      </c>
      <c r="D1454" s="1">
        <f>'P-VRIO'!E23</f>
        <v>10110.02</v>
      </c>
      <c r="E1454" s="1">
        <v>0</v>
      </c>
      <c r="F1454" s="1">
        <v>0</v>
      </c>
      <c r="G1454" s="2">
        <f t="shared" si="24"/>
        <v>16776.658759999998</v>
      </c>
      <c r="H1454" s="2">
        <f t="shared" si="27"/>
        <v>2.0000000000436557E-2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10110</v>
      </c>
      <c r="D1455" s="1">
        <f>'P-VRIO'!E24</f>
        <v>10110.02</v>
      </c>
      <c r="E1455" s="1">
        <v>0</v>
      </c>
      <c r="F1455" s="1">
        <v>0</v>
      </c>
      <c r="G1455" s="2">
        <f t="shared" si="24"/>
        <v>606.60080000000005</v>
      </c>
      <c r="H1455" s="2">
        <f t="shared" si="27"/>
        <v>2.0000000000436557E-2</v>
      </c>
      <c r="I1455" s="10">
        <f t="shared" ref="I1455:I1460" si="30">G1455*H1455</f>
        <v>12.132016000264818</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745827</v>
      </c>
      <c r="D1456" s="1">
        <f>'P-VRIO'!E25</f>
        <v>0</v>
      </c>
      <c r="E1456" s="1">
        <v>0</v>
      </c>
      <c r="F1456" s="1">
        <v>0</v>
      </c>
      <c r="G1456" s="2">
        <f t="shared" si="24"/>
        <v>15662.367</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106825</v>
      </c>
      <c r="D1458" s="1">
        <f>'P-VRIO'!E27</f>
        <v>0</v>
      </c>
      <c r="E1458" s="1">
        <v>0</v>
      </c>
      <c r="F1458" s="1">
        <v>0</v>
      </c>
      <c r="G1458" s="2">
        <f t="shared" si="24"/>
        <v>2456.9749999999999</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424542</v>
      </c>
      <c r="D1469" s="1">
        <f>'P-VRIO'!E38</f>
        <v>424541.26</v>
      </c>
      <c r="E1469" s="1">
        <v>0</v>
      </c>
      <c r="F1469" s="1">
        <v>0</v>
      </c>
      <c r="G1469" s="2">
        <f t="shared" si="24"/>
        <v>43303.233680000005</v>
      </c>
      <c r="H1469" s="2">
        <f t="shared" si="27"/>
        <v>0.26000000000931323</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424151</v>
      </c>
      <c r="D1470" s="1">
        <f>'P-VRIO'!E39</f>
        <v>424150.69</v>
      </c>
      <c r="E1470" s="1">
        <v>0</v>
      </c>
      <c r="F1470" s="1">
        <v>0</v>
      </c>
      <c r="G1470" s="2">
        <f t="shared" si="24"/>
        <v>44535.833300000006</v>
      </c>
      <c r="H1470" s="2">
        <f t="shared" si="27"/>
        <v>0.30999999999767169</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424151</v>
      </c>
      <c r="D1472" s="1">
        <f>'P-VRIO'!E41</f>
        <v>424150.69</v>
      </c>
      <c r="E1472" s="1">
        <v>0</v>
      </c>
      <c r="F1472" s="1">
        <v>0</v>
      </c>
      <c r="G1472" s="2">
        <f t="shared" si="24"/>
        <v>47080.738060000003</v>
      </c>
      <c r="H1472" s="2">
        <f t="shared" si="27"/>
        <v>0.30999999999767169</v>
      </c>
      <c r="I1472" s="10">
        <f t="shared" si="32"/>
        <v>14595.028798490383</v>
      </c>
      <c r="J1472" s="2">
        <f>IF(AND(Skriveni!C1472&lt;&gt;0,Skriveni!D1472&lt;&gt;0),1,0)</f>
        <v>1</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391</v>
      </c>
      <c r="D1475" s="1">
        <f>'P-VRIO'!E44</f>
        <v>390.57</v>
      </c>
      <c r="E1475" s="1">
        <v>0</v>
      </c>
      <c r="F1475" s="1">
        <v>0</v>
      </c>
      <c r="G1475" s="2">
        <f t="shared" si="24"/>
        <v>46.885599999999997</v>
      </c>
      <c r="H1475" s="2">
        <f t="shared" si="27"/>
        <v>0.43000000000000682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391</v>
      </c>
      <c r="D1477" s="1">
        <f>'P-VRIO'!E46</f>
        <v>390.57</v>
      </c>
      <c r="E1477" s="1">
        <v>0</v>
      </c>
      <c r="F1477" s="1">
        <v>0</v>
      </c>
      <c r="G1477" s="2">
        <f t="shared" si="24"/>
        <v>49.229880000000009</v>
      </c>
      <c r="H1477" s="2">
        <f t="shared" si="27"/>
        <v>0.43000000000000682</v>
      </c>
      <c r="I1477" s="10">
        <f t="shared" si="33"/>
        <v>21.168848400000339</v>
      </c>
      <c r="J1477" s="2">
        <f>IF(AND(Skriveni!C1477&lt;&gt;0,Skriveni!D1477&lt;&gt;0),1,0)</f>
        <v>1</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18957459.25</v>
      </c>
      <c r="D1480" s="6"/>
      <c r="E1480" s="6">
        <v>0</v>
      </c>
      <c r="F1480" s="6">
        <v>0</v>
      </c>
      <c r="G1480" s="7">
        <f t="shared" ref="G1480:G1580" si="34">B1480/1000*C1480</f>
        <v>18957.45925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19094627.09</v>
      </c>
      <c r="D1481" s="1">
        <v>0</v>
      </c>
      <c r="E1481" s="1">
        <v>0</v>
      </c>
      <c r="F1481" s="1">
        <v>0</v>
      </c>
      <c r="G1481" s="2">
        <f t="shared" si="34"/>
        <v>38189.254180000004</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14435379.489999998</v>
      </c>
      <c r="D1483" s="1">
        <v>0</v>
      </c>
      <c r="E1483" s="1">
        <v>0</v>
      </c>
      <c r="F1483" s="1">
        <v>0</v>
      </c>
      <c r="G1483" s="2">
        <f t="shared" si="34"/>
        <v>57741.517959999997</v>
      </c>
      <c r="H1483" s="2">
        <f t="shared" si="35"/>
        <v>0.48999999836087227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5315938.3099999996</v>
      </c>
      <c r="D1484" s="1">
        <v>0</v>
      </c>
      <c r="E1484" s="1">
        <v>0</v>
      </c>
      <c r="F1484" s="1">
        <v>0</v>
      </c>
      <c r="G1484" s="2">
        <f t="shared" si="34"/>
        <v>26579.69155</v>
      </c>
      <c r="H1484" s="2">
        <f t="shared" si="35"/>
        <v>0.30999999959021807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6684019.0199999996</v>
      </c>
      <c r="D1485" s="1">
        <v>0</v>
      </c>
      <c r="E1485" s="1">
        <v>0</v>
      </c>
      <c r="F1485" s="1">
        <v>0</v>
      </c>
      <c r="G1485" s="2">
        <f t="shared" si="34"/>
        <v>40104.114119999998</v>
      </c>
      <c r="H1485" s="2">
        <f t="shared" si="35"/>
        <v>1.9999999552965164E-2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224639.35999999999</v>
      </c>
      <c r="D1486" s="1">
        <v>0</v>
      </c>
      <c r="E1486" s="1">
        <v>0</v>
      </c>
      <c r="F1486" s="1">
        <v>0</v>
      </c>
      <c r="G1486" s="2">
        <f t="shared" si="34"/>
        <v>1572.47552</v>
      </c>
      <c r="H1486" s="2">
        <f t="shared" si="35"/>
        <v>0.35999999998603016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320772.90000000002</v>
      </c>
      <c r="D1489" s="1">
        <v>0</v>
      </c>
      <c r="E1489" s="1">
        <v>0</v>
      </c>
      <c r="F1489" s="1">
        <v>0</v>
      </c>
      <c r="G1489" s="2">
        <f t="shared" si="34"/>
        <v>3207.7290000000003</v>
      </c>
      <c r="H1489" s="2">
        <f t="shared" si="35"/>
        <v>9.9999999976716936E-2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1295553.1000000001</v>
      </c>
      <c r="D1490" s="1">
        <v>0</v>
      </c>
      <c r="E1490" s="1">
        <v>0</v>
      </c>
      <c r="F1490" s="1">
        <v>0</v>
      </c>
      <c r="G1490" s="2">
        <f t="shared" si="34"/>
        <v>14251.0841</v>
      </c>
      <c r="H1490" s="2">
        <f t="shared" si="35"/>
        <v>0.10000000009313226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594456.80000000005</v>
      </c>
      <c r="D1491" s="1">
        <v>0</v>
      </c>
      <c r="E1491" s="1">
        <v>0</v>
      </c>
      <c r="F1491" s="1">
        <v>0</v>
      </c>
      <c r="G1491" s="2">
        <f t="shared" si="34"/>
        <v>7133.481600000001</v>
      </c>
      <c r="H1491" s="2">
        <f t="shared" si="35"/>
        <v>0.19999999995343387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4045598.09</v>
      </c>
      <c r="D1492" s="1">
        <v>0</v>
      </c>
      <c r="E1492" s="1">
        <v>0</v>
      </c>
      <c r="F1492" s="1">
        <v>0</v>
      </c>
      <c r="G1492" s="2">
        <f t="shared" si="34"/>
        <v>52592.775169999994</v>
      </c>
      <c r="H1492" s="2">
        <f t="shared" si="35"/>
        <v>8.9999999850988388E-2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613649.51</v>
      </c>
      <c r="D1493" s="1">
        <v>0</v>
      </c>
      <c r="E1493" s="1">
        <v>0</v>
      </c>
      <c r="F1493" s="1">
        <v>0</v>
      </c>
      <c r="G1493" s="2">
        <f t="shared" si="34"/>
        <v>8591.0931400000009</v>
      </c>
      <c r="H1493" s="2">
        <f t="shared" si="35"/>
        <v>0.48999999999068677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613649.51</v>
      </c>
      <c r="D1497" s="1">
        <v>0</v>
      </c>
      <c r="E1497" s="1">
        <v>0</v>
      </c>
      <c r="F1497" s="1">
        <v>0</v>
      </c>
      <c r="G1497" s="2">
        <f t="shared" si="34"/>
        <v>11045.69118</v>
      </c>
      <c r="H1497" s="2">
        <f t="shared" si="35"/>
        <v>0.48999999999068677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25531851.460000001</v>
      </c>
      <c r="D1499" s="1">
        <v>0</v>
      </c>
      <c r="E1499" s="1">
        <v>0</v>
      </c>
      <c r="F1499" s="1">
        <v>0</v>
      </c>
      <c r="G1499" s="2">
        <f t="shared" si="34"/>
        <v>510637.02920000005</v>
      </c>
      <c r="H1499" s="2">
        <f t="shared" si="35"/>
        <v>0.46000000089406967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15491317.41</v>
      </c>
      <c r="D1501" s="1">
        <v>0</v>
      </c>
      <c r="E1501" s="1">
        <v>0</v>
      </c>
      <c r="F1501" s="1">
        <v>0</v>
      </c>
      <c r="G1501" s="2">
        <f t="shared" si="34"/>
        <v>340808.98301999999</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5447744.5300000003</v>
      </c>
      <c r="D1502" s="1">
        <v>0</v>
      </c>
      <c r="E1502" s="1">
        <v>0</v>
      </c>
      <c r="F1502" s="1">
        <v>0</v>
      </c>
      <c r="G1502" s="2">
        <f t="shared" si="34"/>
        <v>125298.12419</v>
      </c>
      <c r="H1502" s="2">
        <f t="shared" si="35"/>
        <v>0.46999999973922968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6890082.5599999996</v>
      </c>
      <c r="D1503" s="1">
        <v>0</v>
      </c>
      <c r="E1503" s="1">
        <v>0</v>
      </c>
      <c r="F1503" s="1">
        <v>0</v>
      </c>
      <c r="G1503" s="2">
        <f t="shared" si="34"/>
        <v>165361.98144</v>
      </c>
      <c r="H1503" s="2">
        <f t="shared" si="35"/>
        <v>0.44000000040978193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284065.33</v>
      </c>
      <c r="D1504" s="1">
        <v>0</v>
      </c>
      <c r="E1504" s="1">
        <v>0</v>
      </c>
      <c r="F1504" s="1">
        <v>0</v>
      </c>
      <c r="G1504" s="2">
        <f t="shared" si="34"/>
        <v>7101.6332500000008</v>
      </c>
      <c r="H1504" s="2">
        <f t="shared" si="35"/>
        <v>0.33000000001629815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6903</v>
      </c>
      <c r="D1505" s="1">
        <v>0</v>
      </c>
      <c r="E1505" s="1">
        <v>0</v>
      </c>
      <c r="F1505" s="1">
        <v>0</v>
      </c>
      <c r="G1505" s="2">
        <f t="shared" si="34"/>
        <v>179.47799999999998</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320377.90000000002</v>
      </c>
      <c r="D1507" s="1">
        <v>0</v>
      </c>
      <c r="E1507" s="1">
        <v>0</v>
      </c>
      <c r="F1507" s="1">
        <v>0</v>
      </c>
      <c r="G1507" s="2">
        <f t="shared" si="34"/>
        <v>8970.5812000000005</v>
      </c>
      <c r="H1507" s="2">
        <f t="shared" si="35"/>
        <v>9.9999999976716936E-2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1296742.21</v>
      </c>
      <c r="D1508" s="1">
        <v>0</v>
      </c>
      <c r="E1508" s="1">
        <v>0</v>
      </c>
      <c r="F1508" s="1">
        <v>0</v>
      </c>
      <c r="G1508" s="2">
        <f t="shared" si="34"/>
        <v>37605.524089999999</v>
      </c>
      <c r="H1508" s="2">
        <f t="shared" si="35"/>
        <v>0.2099999999627471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1245401.8799999999</v>
      </c>
      <c r="D1509" s="1">
        <v>0</v>
      </c>
      <c r="E1509" s="1">
        <v>0</v>
      </c>
      <c r="F1509" s="1">
        <v>0</v>
      </c>
      <c r="G1509" s="2">
        <f t="shared" si="34"/>
        <v>37362.056399999994</v>
      </c>
      <c r="H1509" s="2">
        <f t="shared" si="35"/>
        <v>0.12000000011175871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4782013.63</v>
      </c>
      <c r="D1510" s="1">
        <v>0</v>
      </c>
      <c r="E1510" s="1">
        <v>0</v>
      </c>
      <c r="F1510" s="1">
        <v>0</v>
      </c>
      <c r="G1510" s="2">
        <f t="shared" si="34"/>
        <v>148242.42252999998</v>
      </c>
      <c r="H1510" s="2">
        <f t="shared" si="35"/>
        <v>0.37000000011175871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5258520.42</v>
      </c>
      <c r="D1511" s="1">
        <v>0</v>
      </c>
      <c r="E1511" s="1">
        <v>0</v>
      </c>
      <c r="F1511" s="1">
        <v>0</v>
      </c>
      <c r="G1511" s="2">
        <f t="shared" si="34"/>
        <v>168272.65343999999</v>
      </c>
      <c r="H1511" s="2">
        <f t="shared" si="35"/>
        <v>0.41999999992549419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5258520.42</v>
      </c>
      <c r="D1515" s="1">
        <v>0</v>
      </c>
      <c r="E1515" s="1">
        <v>0</v>
      </c>
      <c r="F1515" s="1">
        <v>0</v>
      </c>
      <c r="G1515" s="2">
        <f t="shared" si="34"/>
        <v>189306.73512</v>
      </c>
      <c r="H1515" s="2">
        <f t="shared" si="35"/>
        <v>0.41999999992549419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12520234.880000003</v>
      </c>
      <c r="D1517" s="1">
        <v>0</v>
      </c>
      <c r="E1517" s="1">
        <v>0</v>
      </c>
      <c r="F1517" s="1">
        <v>0</v>
      </c>
      <c r="G1517" s="2">
        <f t="shared" si="34"/>
        <v>475768.92544000008</v>
      </c>
      <c r="H1517" s="2">
        <f t="shared" si="35"/>
        <v>0.11999999731779099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702291.4</v>
      </c>
      <c r="D1518" s="1">
        <v>0</v>
      </c>
      <c r="E1518" s="1">
        <v>0</v>
      </c>
      <c r="F1518" s="1">
        <v>0</v>
      </c>
      <c r="G1518" s="2">
        <f t="shared" si="34"/>
        <v>27389.364600000001</v>
      </c>
      <c r="H1518" s="2">
        <f t="shared" si="35"/>
        <v>0.40000000002328306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418612.74</v>
      </c>
      <c r="D1524" s="1">
        <v>0</v>
      </c>
      <c r="E1524" s="1">
        <v>0</v>
      </c>
      <c r="F1524" s="1">
        <v>0</v>
      </c>
      <c r="G1524" s="2">
        <f t="shared" si="34"/>
        <v>18837.5733</v>
      </c>
      <c r="H1524" s="2">
        <f t="shared" si="35"/>
        <v>0.26000000000931323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285815.74</v>
      </c>
      <c r="D1530" s="1">
        <v>0</v>
      </c>
      <c r="E1530" s="1">
        <v>0</v>
      </c>
      <c r="F1530" s="1">
        <v>0</v>
      </c>
      <c r="G1530" s="2">
        <f t="shared" si="34"/>
        <v>14576.602739999998</v>
      </c>
      <c r="H1530" s="2">
        <f t="shared" si="35"/>
        <v>0.26000000000931323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165815.74</v>
      </c>
      <c r="D1531" s="1">
        <v>0</v>
      </c>
      <c r="E1531" s="1">
        <v>0</v>
      </c>
      <c r="F1531" s="1">
        <v>0</v>
      </c>
      <c r="G1531" s="2">
        <f t="shared" si="34"/>
        <v>8622.4184799999985</v>
      </c>
      <c r="H1531" s="2">
        <f t="shared" si="35"/>
        <v>0.26000000000931323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20000</v>
      </c>
      <c r="D1532" s="1">
        <v>0</v>
      </c>
      <c r="E1532" s="1">
        <v>0</v>
      </c>
      <c r="F1532" s="1">
        <v>0</v>
      </c>
      <c r="G1532" s="2">
        <f t="shared" si="34"/>
        <v>1060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100000</v>
      </c>
      <c r="D1533" s="1">
        <v>0</v>
      </c>
      <c r="E1533" s="1">
        <v>0</v>
      </c>
      <c r="F1533" s="1">
        <v>0</v>
      </c>
      <c r="G1533" s="2">
        <f t="shared" si="34"/>
        <v>5400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132797</v>
      </c>
      <c r="D1555" s="1">
        <v>0</v>
      </c>
      <c r="E1555" s="1">
        <v>0</v>
      </c>
      <c r="F1555" s="1">
        <v>0</v>
      </c>
      <c r="G1555" s="2">
        <f t="shared" si="34"/>
        <v>10092.572</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132797</v>
      </c>
      <c r="D1557" s="1">
        <v>0</v>
      </c>
      <c r="E1557" s="1">
        <v>0</v>
      </c>
      <c r="F1557" s="1">
        <v>0</v>
      </c>
      <c r="G1557" s="2">
        <f t="shared" si="34"/>
        <v>10358.165999999999</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283678.66000000003</v>
      </c>
      <c r="D1565" s="1">
        <v>0</v>
      </c>
      <c r="E1565" s="1">
        <v>0</v>
      </c>
      <c r="F1565" s="1">
        <v>0</v>
      </c>
      <c r="G1565" s="2">
        <f t="shared" si="34"/>
        <v>24396.36476</v>
      </c>
      <c r="H1565" s="2">
        <f t="shared" si="35"/>
        <v>0.33999999996740371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156750</v>
      </c>
      <c r="D1566" s="1">
        <v>0</v>
      </c>
      <c r="E1566" s="1">
        <v>0</v>
      </c>
      <c r="F1566" s="1">
        <v>0</v>
      </c>
      <c r="G1566" s="2">
        <f t="shared" si="34"/>
        <v>13637.249999999998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81856.25</v>
      </c>
      <c r="D1568" s="1">
        <v>0</v>
      </c>
      <c r="E1568" s="1">
        <v>0</v>
      </c>
      <c r="F1568" s="1">
        <v>0</v>
      </c>
      <c r="G1568" s="2">
        <f t="shared" si="34"/>
        <v>7285.2062499999993</v>
      </c>
      <c r="H1568" s="2">
        <f t="shared" si="35"/>
        <v>0.25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45072.41</v>
      </c>
      <c r="D1569" s="1">
        <v>0</v>
      </c>
      <c r="E1569" s="1">
        <v>0</v>
      </c>
      <c r="F1569" s="1">
        <v>0</v>
      </c>
      <c r="G1569" s="2">
        <f t="shared" si="34"/>
        <v>4056.5169000000001</v>
      </c>
      <c r="H1569" s="2">
        <f t="shared" si="35"/>
        <v>0.41000000000349246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11817943.48</v>
      </c>
      <c r="D1576" s="1">
        <v>0</v>
      </c>
      <c r="E1576" s="1">
        <v>0</v>
      </c>
      <c r="F1576" s="1">
        <v>0</v>
      </c>
      <c r="G1576" s="2">
        <f t="shared" si="34"/>
        <v>1146340.5175600001</v>
      </c>
      <c r="H1576" s="2">
        <f t="shared" si="35"/>
        <v>0.48000000044703484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712263.07</v>
      </c>
      <c r="D1578" s="1">
        <v>0</v>
      </c>
      <c r="E1578" s="1">
        <v>0</v>
      </c>
      <c r="F1578" s="1">
        <v>0</v>
      </c>
      <c r="G1578" s="2">
        <f t="shared" si="34"/>
        <v>70514.04393</v>
      </c>
      <c r="H1578" s="2">
        <f t="shared" si="35"/>
        <v>6.9999999948777258E-2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469987.86</v>
      </c>
      <c r="D1579" s="1">
        <v>0</v>
      </c>
      <c r="E1579" s="1">
        <v>0</v>
      </c>
      <c r="F1579" s="1">
        <v>0</v>
      </c>
      <c r="G1579" s="2">
        <f t="shared" si="34"/>
        <v>46998.786</v>
      </c>
      <c r="H1579" s="2">
        <f t="shared" si="35"/>
        <v>0.14000000001396984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10635692.550000001</v>
      </c>
      <c r="D1580" s="13">
        <v>0</v>
      </c>
      <c r="E1580" s="13">
        <v>0</v>
      </c>
      <c r="F1580" s="13">
        <v>0</v>
      </c>
      <c r="G1580" s="14">
        <f t="shared" si="34"/>
        <v>1074204.9475500002</v>
      </c>
      <c r="H1580" s="14">
        <f t="shared" si="35"/>
        <v>0.44999999925494194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37172</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v>23</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68"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19925099</v>
      </c>
      <c r="I16" s="172">
        <f>'PR-RAS'!E6</f>
        <v>20483470.599999998</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11206387</v>
      </c>
      <c r="I17" s="172">
        <f>'PR-RAS'!E151</f>
        <v>13982756.259999998</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65286</v>
      </c>
      <c r="I18" s="172">
        <f>'PR-RAS'!E645</f>
        <v>5846718.4499999955</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85422126</v>
      </c>
      <c r="I20" s="175">
        <f>BILANCA!E7</f>
        <v>78010868.370000005</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15058081</v>
      </c>
      <c r="I21" s="177">
        <f>BILANCA!E68</f>
        <v>15542026.709999999</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18961126</v>
      </c>
      <c r="I22" s="177">
        <f>BILANCA!E176</f>
        <v>12520234.880000001</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81519081</v>
      </c>
      <c r="I23" s="179">
        <f>BILANCA!E237</f>
        <v>81032660.200000018</v>
      </c>
      <c r="J23" s="4"/>
      <c r="K23" s="4"/>
      <c r="L23" s="4"/>
      <c r="M23" s="4"/>
      <c r="N23" s="4"/>
      <c r="O23" s="4"/>
      <c r="P23" s="4"/>
      <c r="Q23" s="4"/>
      <c r="R23" s="4"/>
      <c r="S23" s="4"/>
      <c r="T23" s="4"/>
      <c r="U23" s="4"/>
      <c r="V23" s="4"/>
      <c r="W23" s="4"/>
      <c r="X23" s="4"/>
    </row>
    <row r="24" spans="1:24" ht="12.75" customHeight="1" x14ac:dyDescent="0.25">
      <c r="A24" s="327" t="s">
        <v>44</v>
      </c>
      <c r="B24" s="333" t="str">
        <f>'RAS-funkcijski'!B5</f>
        <v>Opće javne usluge (šifre 011+012+013+014 do 018)</v>
      </c>
      <c r="C24" s="334"/>
      <c r="D24" s="334"/>
      <c r="E24" s="334"/>
      <c r="F24" s="335"/>
      <c r="G24" s="159" t="str">
        <f>'RAS-funkcijski'!C5</f>
        <v>01</v>
      </c>
      <c r="H24" s="174">
        <f>'RAS-funkcijski'!D5</f>
        <v>4877508</v>
      </c>
      <c r="I24" s="175">
        <f>'RAS-funkcijski'!E5</f>
        <v>6965280.9899999993</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9883862</v>
      </c>
      <c r="I25" s="177">
        <f>'RAS-funkcijski'!E35</f>
        <v>3889542.32</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988026</v>
      </c>
      <c r="I26" s="177">
        <f>'RAS-funkcijski'!E88</f>
        <v>859970.67</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2486771</v>
      </c>
      <c r="I27" s="177">
        <f>'RAS-funkcijski'!E114</f>
        <v>2516418.13</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20997420</v>
      </c>
      <c r="I28" s="181">
        <f>'RAS-funkcijski'!E141</f>
        <v>18220447.609999999</v>
      </c>
      <c r="J28" s="4"/>
      <c r="K28" s="4"/>
      <c r="L28" s="4"/>
      <c r="M28" s="4"/>
      <c r="N28" s="4"/>
      <c r="O28" s="4"/>
      <c r="P28" s="4"/>
      <c r="Q28" s="4"/>
      <c r="R28" s="4"/>
      <c r="S28" s="4"/>
      <c r="T28" s="4"/>
      <c r="U28" s="4"/>
      <c r="V28" s="4"/>
      <c r="W28" s="4"/>
      <c r="X28" s="4"/>
    </row>
    <row r="29" spans="1:24" ht="12.75" customHeight="1" x14ac:dyDescent="0.25">
      <c r="A29" s="327" t="s">
        <v>35</v>
      </c>
      <c r="B29" s="343" t="str">
        <f>'P-VRIO'!B5</f>
        <v>Promjene u vrijednosti i obujmu imovine (šifre 91511+91512)</v>
      </c>
      <c r="C29" s="334"/>
      <c r="D29" s="334"/>
      <c r="E29" s="334"/>
      <c r="F29" s="335"/>
      <c r="G29" s="159" t="str">
        <f>'P-VRIO'!C5</f>
        <v>9151</v>
      </c>
      <c r="H29" s="174">
        <f>'P-VRIO'!D5</f>
        <v>862762</v>
      </c>
      <c r="I29" s="175">
        <f>'P-VRIO'!E5</f>
        <v>10110.02</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862762</v>
      </c>
      <c r="I30" s="177">
        <f>'P-VRIO'!E22</f>
        <v>10110.02</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424542</v>
      </c>
      <c r="I31" s="177">
        <f>'P-VRIO'!E38</f>
        <v>424541.26</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391</v>
      </c>
      <c r="I32" s="181">
        <f>'P-VRIO'!E44</f>
        <v>390.57</v>
      </c>
      <c r="J32" s="4"/>
      <c r="K32" s="4"/>
      <c r="L32" s="4"/>
      <c r="M32" s="4"/>
      <c r="N32" s="4"/>
      <c r="O32" s="4"/>
      <c r="P32" s="4"/>
      <c r="Q32" s="4"/>
      <c r="R32" s="4"/>
      <c r="S32" s="4"/>
      <c r="T32" s="4"/>
      <c r="U32" s="4"/>
      <c r="V32" s="4"/>
      <c r="W32" s="4"/>
      <c r="X32" s="4"/>
    </row>
    <row r="33" spans="1:24" ht="12.75" customHeight="1" x14ac:dyDescent="0.25">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18957459.25</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45</v>
      </c>
      <c r="I34" s="177">
        <f>OBVEZE!D42</f>
        <v>12520234.880000003</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45</v>
      </c>
      <c r="I35" s="177">
        <f>OBVEZE!D43</f>
        <v>702291.4</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45</v>
      </c>
      <c r="I36" s="181">
        <f>OBVEZE!D101</f>
        <v>11817943.48</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8" zoomScaleNormal="100" workbookViewId="0">
      <selection activeCell="D413" sqref="D41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47</v>
      </c>
      <c r="B2" s="351"/>
      <c r="C2" s="351"/>
      <c r="D2" s="351"/>
      <c r="E2" s="351"/>
      <c r="F2" s="351"/>
    </row>
    <row r="3" spans="1:25" s="224" customFormat="1" ht="48" x14ac:dyDescent="0.25">
      <c r="A3" s="308" t="s">
        <v>48</v>
      </c>
      <c r="B3" s="309" t="s">
        <v>40</v>
      </c>
      <c r="C3" s="283" t="s">
        <v>41</v>
      </c>
      <c r="D3" s="309" t="s">
        <v>49</v>
      </c>
      <c r="E3" s="309" t="s">
        <v>50</v>
      </c>
      <c r="F3" s="284" t="s">
        <v>51</v>
      </c>
    </row>
    <row r="4" spans="1:25" s="226" customFormat="1" ht="12" customHeight="1" x14ac:dyDescent="0.25">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53</v>
      </c>
      <c r="B5" s="353"/>
      <c r="C5" s="216"/>
      <c r="D5" s="74"/>
      <c r="E5" s="74"/>
      <c r="F5" s="61"/>
    </row>
    <row r="6" spans="1:25" ht="12.75" customHeight="1" x14ac:dyDescent="0.2">
      <c r="A6" s="55">
        <v>6</v>
      </c>
      <c r="B6" s="87" t="s">
        <v>54</v>
      </c>
      <c r="C6" s="52" t="s">
        <v>55</v>
      </c>
      <c r="D6" s="53">
        <f>D7+D44+D50+D82+D106+D124+D133+D139</f>
        <v>19925099</v>
      </c>
      <c r="E6" s="53">
        <f>E7+E44+E50+E82+E106+E124+E133+E139</f>
        <v>20483470.599999998</v>
      </c>
      <c r="F6" s="54">
        <f t="shared" ref="F6:F131" si="0">IF(D6&lt;&gt;0,IF(E6/D6&gt;=100,"&gt;&gt;100",E6/D6*100),"-")</f>
        <v>102.80235295192259</v>
      </c>
    </row>
    <row r="7" spans="1:25" ht="12.75" customHeight="1" x14ac:dyDescent="0.2">
      <c r="A7" s="55">
        <v>61</v>
      </c>
      <c r="B7" s="307" t="s">
        <v>56</v>
      </c>
      <c r="C7" s="52" t="s">
        <v>57</v>
      </c>
      <c r="D7" s="53">
        <f t="shared" ref="D7:E7" si="1">D8+D17+D23+D29+D37+D40</f>
        <v>3133691</v>
      </c>
      <c r="E7" s="53">
        <f t="shared" si="1"/>
        <v>4379725.6800000006</v>
      </c>
      <c r="F7" s="54">
        <f t="shared" si="0"/>
        <v>139.76252540534472</v>
      </c>
    </row>
    <row r="8" spans="1:25" ht="12.75" customHeight="1" x14ac:dyDescent="0.2">
      <c r="A8" s="55">
        <v>611</v>
      </c>
      <c r="B8" s="87" t="s">
        <v>58</v>
      </c>
      <c r="C8" s="52" t="s">
        <v>59</v>
      </c>
      <c r="D8" s="53">
        <f t="shared" ref="D8:E8" si="2">SUM(D9:D14)-D15-D16</f>
        <v>3026094</v>
      </c>
      <c r="E8" s="53">
        <f t="shared" si="2"/>
        <v>4188512.2</v>
      </c>
      <c r="F8" s="54">
        <f t="shared" si="0"/>
        <v>138.41315570501115</v>
      </c>
    </row>
    <row r="9" spans="1:25" ht="12.75" customHeight="1" x14ac:dyDescent="0.2">
      <c r="A9" s="55">
        <v>6111</v>
      </c>
      <c r="B9" s="87" t="s">
        <v>60</v>
      </c>
      <c r="C9" s="52" t="s">
        <v>61</v>
      </c>
      <c r="D9" s="244">
        <v>2856637</v>
      </c>
      <c r="E9" s="244">
        <v>4188512.2</v>
      </c>
      <c r="F9" s="54">
        <f t="shared" si="0"/>
        <v>146.62388675915074</v>
      </c>
    </row>
    <row r="10" spans="1:25" ht="12.75" customHeight="1" x14ac:dyDescent="0.2">
      <c r="A10" s="55">
        <v>6112</v>
      </c>
      <c r="B10" s="87" t="s">
        <v>62</v>
      </c>
      <c r="C10" s="52" t="s">
        <v>63</v>
      </c>
      <c r="D10" s="244">
        <v>75360</v>
      </c>
      <c r="E10" s="244"/>
      <c r="F10" s="54">
        <f t="shared" si="0"/>
        <v>0</v>
      </c>
    </row>
    <row r="11" spans="1:25" ht="12.75" customHeight="1" x14ac:dyDescent="0.2">
      <c r="A11" s="55">
        <v>6113</v>
      </c>
      <c r="B11" s="87" t="s">
        <v>64</v>
      </c>
      <c r="C11" s="52" t="s">
        <v>65</v>
      </c>
      <c r="D11" s="244">
        <v>29492</v>
      </c>
      <c r="E11" s="244"/>
      <c r="F11" s="54">
        <f t="shared" si="0"/>
        <v>0</v>
      </c>
    </row>
    <row r="12" spans="1:25" ht="12.75" customHeight="1" x14ac:dyDescent="0.2">
      <c r="A12" s="55">
        <v>6114</v>
      </c>
      <c r="B12" s="87" t="s">
        <v>66</v>
      </c>
      <c r="C12" s="52" t="s">
        <v>67</v>
      </c>
      <c r="D12" s="244">
        <v>28699</v>
      </c>
      <c r="E12" s="244"/>
      <c r="F12" s="54">
        <f t="shared" si="0"/>
        <v>0</v>
      </c>
    </row>
    <row r="13" spans="1:25" ht="12.75" customHeight="1" x14ac:dyDescent="0.2">
      <c r="A13" s="55">
        <v>6115</v>
      </c>
      <c r="B13" s="87" t="s">
        <v>68</v>
      </c>
      <c r="C13" s="52" t="s">
        <v>69</v>
      </c>
      <c r="D13" s="244">
        <v>28917</v>
      </c>
      <c r="E13" s="244"/>
      <c r="F13" s="54">
        <f t="shared" si="0"/>
        <v>0</v>
      </c>
    </row>
    <row r="14" spans="1:25" ht="12.75" customHeight="1" x14ac:dyDescent="0.2">
      <c r="A14" s="55">
        <v>6116</v>
      </c>
      <c r="B14" s="87" t="s">
        <v>70</v>
      </c>
      <c r="C14" s="52" t="s">
        <v>71</v>
      </c>
      <c r="D14" s="244">
        <v>6989</v>
      </c>
      <c r="E14" s="244"/>
      <c r="F14" s="54">
        <f t="shared" si="0"/>
        <v>0</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90398</v>
      </c>
      <c r="E23" s="53">
        <f t="shared" si="4"/>
        <v>157908.28</v>
      </c>
      <c r="F23" s="54">
        <f t="shared" si="0"/>
        <v>174.68116551251134</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90398</v>
      </c>
      <c r="E27" s="244">
        <v>157908.28</v>
      </c>
      <c r="F27" s="54">
        <f t="shared" si="0"/>
        <v>174.68116551251134</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17199</v>
      </c>
      <c r="E29" s="53">
        <f t="shared" si="5"/>
        <v>33305.200000000004</v>
      </c>
      <c r="F29" s="54">
        <f t="shared" si="0"/>
        <v>193.64614221757083</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17199</v>
      </c>
      <c r="E31" s="244">
        <v>31795.83</v>
      </c>
      <c r="F31" s="54">
        <f t="shared" si="0"/>
        <v>184.87022501308218</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v>1509.37</v>
      </c>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2.8" x14ac:dyDescent="0.2">
      <c r="A50" s="55">
        <v>63</v>
      </c>
      <c r="B50" s="88" t="s">
        <v>142</v>
      </c>
      <c r="C50" s="52" t="s">
        <v>143</v>
      </c>
      <c r="D50" s="53">
        <f>D51+D54+D59+D62+D65+D68+D71+D74+D77</f>
        <v>10600502</v>
      </c>
      <c r="E50" s="53">
        <f>E51+E54+E59+E62+E65+E68+E71+E74+E77</f>
        <v>12830581.949999999</v>
      </c>
      <c r="F50" s="54">
        <f t="shared" si="0"/>
        <v>121.03749379038842</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12"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2.8" x14ac:dyDescent="0.2">
      <c r="A59" s="55">
        <v>633</v>
      </c>
      <c r="B59" s="88" t="s">
        <v>160</v>
      </c>
      <c r="C59" s="52" t="s">
        <v>161</v>
      </c>
      <c r="D59" s="53">
        <f t="shared" ref="D59:E59" si="12">SUM(D60:D61)</f>
        <v>6814131</v>
      </c>
      <c r="E59" s="53">
        <f t="shared" si="12"/>
        <v>10013978.99</v>
      </c>
      <c r="F59" s="54">
        <f t="shared" si="0"/>
        <v>146.95900313627666</v>
      </c>
    </row>
    <row r="60" spans="1:6" ht="12" x14ac:dyDescent="0.2">
      <c r="A60" s="55">
        <v>6331</v>
      </c>
      <c r="B60" s="88" t="s">
        <v>162</v>
      </c>
      <c r="C60" s="52" t="s">
        <v>163</v>
      </c>
      <c r="D60" s="244">
        <v>6814131</v>
      </c>
      <c r="E60" s="244">
        <v>6649071.1500000004</v>
      </c>
      <c r="F60" s="54">
        <f t="shared" si="0"/>
        <v>97.57768305305548</v>
      </c>
    </row>
    <row r="61" spans="1:6" ht="12" x14ac:dyDescent="0.2">
      <c r="A61" s="55">
        <v>6332</v>
      </c>
      <c r="B61" s="88" t="s">
        <v>164</v>
      </c>
      <c r="C61" s="52" t="s">
        <v>165</v>
      </c>
      <c r="D61" s="244"/>
      <c r="E61" s="244">
        <v>3364907.84</v>
      </c>
      <c r="F61" s="54" t="str">
        <f t="shared" si="0"/>
        <v>-</v>
      </c>
    </row>
    <row r="62" spans="1:6" ht="12.75" customHeight="1" x14ac:dyDescent="0.2">
      <c r="A62" s="55">
        <v>634</v>
      </c>
      <c r="B62" s="87" t="s">
        <v>166</v>
      </c>
      <c r="C62" s="52" t="s">
        <v>167</v>
      </c>
      <c r="D62" s="53">
        <f t="shared" ref="D62:E62" si="13">SUM(D63:D64)</f>
        <v>220085</v>
      </c>
      <c r="E62" s="53">
        <f t="shared" si="13"/>
        <v>67553</v>
      </c>
      <c r="F62" s="54">
        <f t="shared" si="0"/>
        <v>30.69405002612627</v>
      </c>
    </row>
    <row r="63" spans="1:6" ht="12.75" customHeight="1" x14ac:dyDescent="0.2">
      <c r="A63" s="55">
        <v>6341</v>
      </c>
      <c r="B63" s="87" t="s">
        <v>168</v>
      </c>
      <c r="C63" s="52" t="s">
        <v>169</v>
      </c>
      <c r="D63" s="244">
        <v>220085</v>
      </c>
      <c r="E63" s="244">
        <v>67553</v>
      </c>
      <c r="F63" s="54">
        <f t="shared" si="0"/>
        <v>30.69405002612627</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2.8"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12" x14ac:dyDescent="0.2">
      <c r="A70" s="55" t="s">
        <v>182</v>
      </c>
      <c r="B70" s="87" t="s">
        <v>183</v>
      </c>
      <c r="C70" s="52" t="s">
        <v>182</v>
      </c>
      <c r="D70" s="244"/>
      <c r="E70" s="244"/>
      <c r="F70" s="54" t="str">
        <f t="shared" si="0"/>
        <v>-</v>
      </c>
    </row>
    <row r="71" spans="1:6" ht="22.8"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3566286</v>
      </c>
      <c r="E74" s="53">
        <f t="shared" si="17"/>
        <v>2749049.96</v>
      </c>
      <c r="F74" s="54">
        <f t="shared" si="0"/>
        <v>77.084394240955433</v>
      </c>
    </row>
    <row r="75" spans="1:6" ht="12.75" customHeight="1" x14ac:dyDescent="0.2">
      <c r="A75" s="55" t="s">
        <v>192</v>
      </c>
      <c r="B75" s="87" t="s">
        <v>193</v>
      </c>
      <c r="C75" s="52" t="s">
        <v>192</v>
      </c>
      <c r="D75" s="244">
        <v>649290</v>
      </c>
      <c r="E75" s="244">
        <v>2749049.96</v>
      </c>
      <c r="F75" s="54">
        <f t="shared" si="0"/>
        <v>423.39323876850096</v>
      </c>
    </row>
    <row r="76" spans="1:6" ht="12.75" customHeight="1" x14ac:dyDescent="0.2">
      <c r="A76" s="55" t="s">
        <v>194</v>
      </c>
      <c r="B76" s="87" t="s">
        <v>195</v>
      </c>
      <c r="C76" s="52" t="s">
        <v>194</v>
      </c>
      <c r="D76" s="244">
        <v>2916996</v>
      </c>
      <c r="E76" s="244"/>
      <c r="F76" s="54">
        <f t="shared" si="0"/>
        <v>0</v>
      </c>
    </row>
    <row r="77" spans="1:6" ht="12"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2.8" x14ac:dyDescent="0.2">
      <c r="A80" s="55">
        <v>6393</v>
      </c>
      <c r="B80" s="87" t="s">
        <v>202</v>
      </c>
      <c r="C80" s="52" t="s">
        <v>203</v>
      </c>
      <c r="D80" s="244"/>
      <c r="E80" s="244"/>
      <c r="F80" s="54" t="str">
        <f t="shared" si="0"/>
        <v>-</v>
      </c>
    </row>
    <row r="81" spans="1:6" ht="22.8"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429762</v>
      </c>
      <c r="E82" s="53">
        <f t="shared" si="19"/>
        <v>451710.53999999992</v>
      </c>
      <c r="F82" s="54">
        <f t="shared" si="0"/>
        <v>105.1071383696092</v>
      </c>
    </row>
    <row r="83" spans="1:6" ht="12.75" customHeight="1" x14ac:dyDescent="0.2">
      <c r="A83" s="55">
        <v>641</v>
      </c>
      <c r="B83" s="87" t="s">
        <v>208</v>
      </c>
      <c r="C83" s="52" t="s">
        <v>209</v>
      </c>
      <c r="D83" s="53">
        <f t="shared" ref="D83:E83" si="20">SUM(D84:D90)</f>
        <v>5011</v>
      </c>
      <c r="E83" s="53">
        <f t="shared" si="20"/>
        <v>740.48</v>
      </c>
      <c r="F83" s="54">
        <f t="shared" si="0"/>
        <v>14.777090401117544</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249</v>
      </c>
      <c r="E85" s="244">
        <v>94.85</v>
      </c>
      <c r="F85" s="54">
        <f t="shared" si="0"/>
        <v>38.092369477911639</v>
      </c>
    </row>
    <row r="86" spans="1:6" ht="12.75" customHeight="1" x14ac:dyDescent="0.2">
      <c r="A86" s="55">
        <v>6414</v>
      </c>
      <c r="B86" s="87" t="s">
        <v>214</v>
      </c>
      <c r="C86" s="52" t="s">
        <v>215</v>
      </c>
      <c r="D86" s="244">
        <v>4762</v>
      </c>
      <c r="E86" s="244">
        <v>645.63</v>
      </c>
      <c r="F86" s="54">
        <f t="shared" si="0"/>
        <v>13.557958840823185</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2.8"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424751</v>
      </c>
      <c r="E91" s="53">
        <f t="shared" si="21"/>
        <v>450970.05999999994</v>
      </c>
      <c r="F91" s="54">
        <f t="shared" si="0"/>
        <v>106.1728071269991</v>
      </c>
    </row>
    <row r="92" spans="1:6" ht="12.75" customHeight="1" x14ac:dyDescent="0.2">
      <c r="A92" s="55">
        <v>6421</v>
      </c>
      <c r="B92" s="87" t="s">
        <v>226</v>
      </c>
      <c r="C92" s="52" t="s">
        <v>227</v>
      </c>
      <c r="D92" s="244">
        <v>9683</v>
      </c>
      <c r="E92" s="244">
        <v>8711.35</v>
      </c>
      <c r="F92" s="54">
        <f t="shared" si="0"/>
        <v>89.965403284106173</v>
      </c>
    </row>
    <row r="93" spans="1:6" ht="12.75" customHeight="1" x14ac:dyDescent="0.2">
      <c r="A93" s="55">
        <v>6422</v>
      </c>
      <c r="B93" s="87" t="s">
        <v>228</v>
      </c>
      <c r="C93" s="52" t="s">
        <v>229</v>
      </c>
      <c r="D93" s="244">
        <v>401045</v>
      </c>
      <c r="E93" s="244">
        <v>345292.06</v>
      </c>
      <c r="F93" s="54">
        <f t="shared" si="0"/>
        <v>86.098083756186966</v>
      </c>
    </row>
    <row r="94" spans="1:6" ht="12.75" customHeight="1" x14ac:dyDescent="0.2">
      <c r="A94" s="55">
        <v>6423</v>
      </c>
      <c r="B94" s="87" t="s">
        <v>230</v>
      </c>
      <c r="C94" s="52" t="s">
        <v>231</v>
      </c>
      <c r="D94" s="244"/>
      <c r="E94" s="244">
        <v>59042.66</v>
      </c>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14023</v>
      </c>
      <c r="E97" s="244">
        <v>37923.99</v>
      </c>
      <c r="F97" s="54">
        <f t="shared" si="0"/>
        <v>270.4413463595522</v>
      </c>
    </row>
    <row r="98" spans="1:6" ht="12.75" customHeight="1" x14ac:dyDescent="0.2">
      <c r="A98" s="55">
        <v>643</v>
      </c>
      <c r="B98" s="87" t="s">
        <v>238</v>
      </c>
      <c r="C98" s="52" t="s">
        <v>239</v>
      </c>
      <c r="D98" s="53">
        <f t="shared" ref="D98:E98" si="22">SUM(D99:D105)</f>
        <v>0</v>
      </c>
      <c r="E98" s="53">
        <f t="shared" si="22"/>
        <v>0</v>
      </c>
      <c r="F98" s="54" t="str">
        <f t="shared" si="0"/>
        <v>-</v>
      </c>
    </row>
    <row r="99" spans="1:6" ht="22.8" x14ac:dyDescent="0.2">
      <c r="A99" s="55">
        <v>6431</v>
      </c>
      <c r="B99" s="87" t="s">
        <v>240</v>
      </c>
      <c r="C99" s="52" t="s">
        <v>241</v>
      </c>
      <c r="D99" s="244"/>
      <c r="E99" s="244"/>
      <c r="F99" s="54" t="str">
        <f t="shared" si="0"/>
        <v>-</v>
      </c>
    </row>
    <row r="100" spans="1:6" ht="22.8" x14ac:dyDescent="0.2">
      <c r="A100" s="55">
        <v>6432</v>
      </c>
      <c r="B100" s="234" t="s">
        <v>242</v>
      </c>
      <c r="C100" s="52" t="s">
        <v>243</v>
      </c>
      <c r="D100" s="244"/>
      <c r="E100" s="244"/>
      <c r="F100" s="54" t="str">
        <f t="shared" si="0"/>
        <v>-</v>
      </c>
    </row>
    <row r="101" spans="1:6" ht="22.8" x14ac:dyDescent="0.2">
      <c r="A101" s="55">
        <v>6433</v>
      </c>
      <c r="B101" s="234" t="s">
        <v>244</v>
      </c>
      <c r="C101" s="52" t="s">
        <v>245</v>
      </c>
      <c r="D101" s="244"/>
      <c r="E101" s="244"/>
      <c r="F101" s="54" t="str">
        <f t="shared" si="0"/>
        <v>-</v>
      </c>
    </row>
    <row r="102" spans="1:6" ht="12" x14ac:dyDescent="0.2">
      <c r="A102" s="55">
        <v>6434</v>
      </c>
      <c r="B102" s="87" t="s">
        <v>246</v>
      </c>
      <c r="C102" s="52" t="s">
        <v>247</v>
      </c>
      <c r="D102" s="244"/>
      <c r="E102" s="244"/>
      <c r="F102" s="54" t="str">
        <f t="shared" si="0"/>
        <v>-</v>
      </c>
    </row>
    <row r="103" spans="1:6" ht="22.8" x14ac:dyDescent="0.2">
      <c r="A103" s="55">
        <v>6435</v>
      </c>
      <c r="B103" s="234" t="s">
        <v>248</v>
      </c>
      <c r="C103" s="52" t="s">
        <v>249</v>
      </c>
      <c r="D103" s="244"/>
      <c r="E103" s="244"/>
      <c r="F103" s="54" t="str">
        <f t="shared" si="0"/>
        <v>-</v>
      </c>
    </row>
    <row r="104" spans="1:6" ht="22.8"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2.8" x14ac:dyDescent="0.2">
      <c r="A106" s="55">
        <v>65</v>
      </c>
      <c r="B106" s="87" t="s">
        <v>254</v>
      </c>
      <c r="C106" s="52" t="s">
        <v>255</v>
      </c>
      <c r="D106" s="53">
        <f t="shared" ref="D106:E106" si="23">D107+D112+D120</f>
        <v>5689607</v>
      </c>
      <c r="E106" s="53">
        <f t="shared" si="23"/>
        <v>2778811.14</v>
      </c>
      <c r="F106" s="54">
        <f t="shared" si="0"/>
        <v>48.840124458508292</v>
      </c>
    </row>
    <row r="107" spans="1:6" ht="12.75" customHeight="1" x14ac:dyDescent="0.2">
      <c r="A107" s="55">
        <v>651</v>
      </c>
      <c r="B107" s="87" t="s">
        <v>256</v>
      </c>
      <c r="C107" s="52" t="s">
        <v>257</v>
      </c>
      <c r="D107" s="53">
        <f t="shared" ref="D107:E107" si="24">SUM(D108:D111)</f>
        <v>268</v>
      </c>
      <c r="E107" s="53">
        <f t="shared" si="24"/>
        <v>15.34</v>
      </c>
      <c r="F107" s="54">
        <f t="shared" si="0"/>
        <v>5.7238805970149258</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v>268</v>
      </c>
      <c r="E110" s="244">
        <v>15.34</v>
      </c>
      <c r="F110" s="54">
        <f t="shared" si="0"/>
        <v>5.7238805970149258</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4648061</v>
      </c>
      <c r="E112" s="53">
        <f t="shared" si="25"/>
        <v>1723934.6400000001</v>
      </c>
      <c r="F112" s="54">
        <f t="shared" si="0"/>
        <v>37.089329077221663</v>
      </c>
    </row>
    <row r="113" spans="1:6" ht="12.75" customHeight="1" x14ac:dyDescent="0.2">
      <c r="A113" s="55">
        <v>6521</v>
      </c>
      <c r="B113" s="87" t="s">
        <v>268</v>
      </c>
      <c r="C113" s="52" t="s">
        <v>269</v>
      </c>
      <c r="D113" s="244">
        <v>189</v>
      </c>
      <c r="E113" s="244">
        <v>809.59</v>
      </c>
      <c r="F113" s="54">
        <f t="shared" si="0"/>
        <v>428.35449735449737</v>
      </c>
    </row>
    <row r="114" spans="1:6" ht="12.75" customHeight="1" x14ac:dyDescent="0.2">
      <c r="A114" s="55">
        <v>6522</v>
      </c>
      <c r="B114" s="87" t="s">
        <v>270</v>
      </c>
      <c r="C114" s="52" t="s">
        <v>271</v>
      </c>
      <c r="D114" s="244">
        <v>2199</v>
      </c>
      <c r="E114" s="244">
        <v>2430.21</v>
      </c>
      <c r="F114" s="54">
        <f t="shared" si="0"/>
        <v>110.5143246930423</v>
      </c>
    </row>
    <row r="115" spans="1:6" ht="12.75" customHeight="1" x14ac:dyDescent="0.2">
      <c r="A115" s="55">
        <v>6524</v>
      </c>
      <c r="B115" s="87" t="s">
        <v>272</v>
      </c>
      <c r="C115" s="52" t="s">
        <v>273</v>
      </c>
      <c r="D115" s="244">
        <v>112618</v>
      </c>
      <c r="E115" s="244">
        <v>56624.07</v>
      </c>
      <c r="F115" s="54">
        <f t="shared" si="0"/>
        <v>50.279768775861768</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4533055</v>
      </c>
      <c r="E117" s="244">
        <v>1664070.77</v>
      </c>
      <c r="F117" s="54">
        <f t="shared" si="0"/>
        <v>36.709697323328307</v>
      </c>
    </row>
    <row r="118" spans="1:6" ht="12.75" customHeight="1" x14ac:dyDescent="0.2">
      <c r="A118" s="55">
        <v>6527</v>
      </c>
      <c r="B118" s="87" t="s">
        <v>278</v>
      </c>
      <c r="C118" s="52" t="s">
        <v>279</v>
      </c>
      <c r="D118" s="244"/>
      <c r="E118" s="244"/>
      <c r="F118" s="54" t="str">
        <f t="shared" si="0"/>
        <v>-</v>
      </c>
    </row>
    <row r="119" spans="1:6" ht="22.8"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1041278</v>
      </c>
      <c r="E120" s="53">
        <f t="shared" si="26"/>
        <v>1054861.1599999999</v>
      </c>
      <c r="F120" s="54">
        <f t="shared" si="0"/>
        <v>101.30447008387769</v>
      </c>
    </row>
    <row r="121" spans="1:6" ht="12.75" customHeight="1" x14ac:dyDescent="0.2">
      <c r="A121" s="55">
        <v>6531</v>
      </c>
      <c r="B121" s="87" t="s">
        <v>284</v>
      </c>
      <c r="C121" s="52" t="s">
        <v>285</v>
      </c>
      <c r="D121" s="244">
        <v>12064</v>
      </c>
      <c r="E121" s="244">
        <v>6456.38</v>
      </c>
      <c r="F121" s="54">
        <f t="shared" si="0"/>
        <v>53.517738726790455</v>
      </c>
    </row>
    <row r="122" spans="1:6" ht="12.75" customHeight="1" x14ac:dyDescent="0.2">
      <c r="A122" s="55">
        <v>6532</v>
      </c>
      <c r="B122" s="87" t="s">
        <v>286</v>
      </c>
      <c r="C122" s="52" t="s">
        <v>287</v>
      </c>
      <c r="D122" s="244">
        <v>1029214</v>
      </c>
      <c r="E122" s="244">
        <v>1048404.78</v>
      </c>
      <c r="F122" s="54">
        <f t="shared" si="0"/>
        <v>101.86460541733788</v>
      </c>
    </row>
    <row r="123" spans="1:6" ht="12.75" customHeight="1" x14ac:dyDescent="0.2">
      <c r="A123" s="55">
        <v>6533</v>
      </c>
      <c r="B123" s="87" t="s">
        <v>288</v>
      </c>
      <c r="C123" s="52" t="s">
        <v>289</v>
      </c>
      <c r="D123" s="244"/>
      <c r="E123" s="244"/>
      <c r="F123" s="54" t="str">
        <f t="shared" si="0"/>
        <v>-</v>
      </c>
    </row>
    <row r="124" spans="1:6" ht="22.8" x14ac:dyDescent="0.2">
      <c r="A124" s="55">
        <v>66</v>
      </c>
      <c r="B124" s="233" t="s">
        <v>290</v>
      </c>
      <c r="C124" s="52" t="s">
        <v>291</v>
      </c>
      <c r="D124" s="53">
        <f t="shared" ref="D124:E124" si="27">D125+D128</f>
        <v>69986</v>
      </c>
      <c r="E124" s="53">
        <f t="shared" si="27"/>
        <v>42641.29</v>
      </c>
      <c r="F124" s="54">
        <f t="shared" si="0"/>
        <v>60.928314234275426</v>
      </c>
    </row>
    <row r="125" spans="1:6" ht="12.75" customHeight="1" x14ac:dyDescent="0.2">
      <c r="A125" s="55">
        <v>661</v>
      </c>
      <c r="B125" s="88" t="s">
        <v>292</v>
      </c>
      <c r="C125" s="52" t="s">
        <v>293</v>
      </c>
      <c r="D125" s="53">
        <f t="shared" ref="D125:E125" si="28">SUM(D126:D127)</f>
        <v>55583</v>
      </c>
      <c r="E125" s="53">
        <f t="shared" si="28"/>
        <v>42413.79</v>
      </c>
      <c r="F125" s="54">
        <f t="shared" si="0"/>
        <v>76.307126279617862</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55583</v>
      </c>
      <c r="E127" s="244">
        <v>42413.79</v>
      </c>
      <c r="F127" s="54">
        <f t="shared" si="0"/>
        <v>76.307126279617862</v>
      </c>
    </row>
    <row r="128" spans="1:6" ht="22.8" x14ac:dyDescent="0.2">
      <c r="A128" s="55">
        <v>663</v>
      </c>
      <c r="B128" s="233" t="s">
        <v>298</v>
      </c>
      <c r="C128" s="52" t="s">
        <v>299</v>
      </c>
      <c r="D128" s="53">
        <f t="shared" ref="D128:E128" si="29">SUM(D129:D132)</f>
        <v>14403</v>
      </c>
      <c r="E128" s="53">
        <f t="shared" si="29"/>
        <v>227.5</v>
      </c>
      <c r="F128" s="54">
        <f t="shared" si="0"/>
        <v>1.5795320419357077</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v>14403</v>
      </c>
      <c r="E130" s="244">
        <v>227.5</v>
      </c>
      <c r="F130" s="54">
        <f t="shared" si="0"/>
        <v>1.5795320419357077</v>
      </c>
    </row>
    <row r="131" spans="1:6" ht="22.8" x14ac:dyDescent="0.2">
      <c r="A131" s="55" t="s">
        <v>304</v>
      </c>
      <c r="B131" s="234" t="s">
        <v>305</v>
      </c>
      <c r="C131" s="56" t="s">
        <v>304</v>
      </c>
      <c r="D131" s="244"/>
      <c r="E131" s="244"/>
      <c r="F131" s="54" t="str">
        <f t="shared" si="0"/>
        <v>-</v>
      </c>
    </row>
    <row r="132" spans="1:6" ht="22.8" x14ac:dyDescent="0.2">
      <c r="A132" s="55" t="s">
        <v>306</v>
      </c>
      <c r="B132" s="234" t="s">
        <v>307</v>
      </c>
      <c r="C132" s="56" t="s">
        <v>306</v>
      </c>
      <c r="D132" s="244"/>
      <c r="E132" s="244"/>
      <c r="F132" s="54" t="str">
        <f>IF(D132&lt;&gt;0,IF(E132/D132&gt;=100,"&gt;&gt;100",E132/D132*100),"-")</f>
        <v>-</v>
      </c>
    </row>
    <row r="133" spans="1:6" ht="22.8"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2.8"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2.8" x14ac:dyDescent="0.2">
      <c r="A136" s="55">
        <v>6712</v>
      </c>
      <c r="B136" s="234" t="s">
        <v>314</v>
      </c>
      <c r="C136" s="52" t="s">
        <v>315</v>
      </c>
      <c r="D136" s="244"/>
      <c r="E136" s="244"/>
      <c r="F136" s="54" t="str">
        <f t="shared" si="31"/>
        <v>-</v>
      </c>
    </row>
    <row r="137" spans="1:6" ht="22.8"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1551</v>
      </c>
      <c r="E139" s="53">
        <f t="shared" si="33"/>
        <v>0</v>
      </c>
      <c r="F139" s="54">
        <f t="shared" si="31"/>
        <v>0</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v>1551</v>
      </c>
      <c r="E150" s="244"/>
      <c r="F150" s="54">
        <f t="shared" si="31"/>
        <v>0</v>
      </c>
    </row>
    <row r="151" spans="1:6" ht="12.75" customHeight="1" x14ac:dyDescent="0.2">
      <c r="A151" s="55">
        <v>3</v>
      </c>
      <c r="B151" s="87" t="s">
        <v>344</v>
      </c>
      <c r="C151" s="52" t="s">
        <v>52</v>
      </c>
      <c r="D151" s="53">
        <f t="shared" ref="D151:E151" si="35">D152+D163+D196+D215+D224+D252+D263</f>
        <v>11206387</v>
      </c>
      <c r="E151" s="53">
        <f t="shared" si="35"/>
        <v>13982756.259999998</v>
      </c>
      <c r="F151" s="54">
        <f t="shared" si="31"/>
        <v>124.77488293060017</v>
      </c>
    </row>
    <row r="152" spans="1:6" ht="12.75" customHeight="1" x14ac:dyDescent="0.2">
      <c r="A152" s="55">
        <v>31</v>
      </c>
      <c r="B152" s="87" t="s">
        <v>345</v>
      </c>
      <c r="C152" s="52" t="s">
        <v>346</v>
      </c>
      <c r="D152" s="53">
        <f t="shared" ref="D152:E152" si="36">D153+D158+D159</f>
        <v>3092033</v>
      </c>
      <c r="E152" s="53">
        <f t="shared" si="36"/>
        <v>4258417.1399999997</v>
      </c>
      <c r="F152" s="54">
        <f t="shared" si="31"/>
        <v>137.72224099807471</v>
      </c>
    </row>
    <row r="153" spans="1:6" ht="12.75" customHeight="1" x14ac:dyDescent="0.2">
      <c r="A153" s="55">
        <v>311</v>
      </c>
      <c r="B153" s="87" t="s">
        <v>347</v>
      </c>
      <c r="C153" s="52" t="s">
        <v>348</v>
      </c>
      <c r="D153" s="53">
        <f t="shared" ref="D153:E153" si="37">SUM(D154:D157)</f>
        <v>2307910</v>
      </c>
      <c r="E153" s="53">
        <f t="shared" si="37"/>
        <v>3515859.3</v>
      </c>
      <c r="F153" s="54">
        <f t="shared" si="31"/>
        <v>152.3395323041193</v>
      </c>
    </row>
    <row r="154" spans="1:6" ht="12.75" customHeight="1" x14ac:dyDescent="0.2">
      <c r="A154" s="55">
        <v>3111</v>
      </c>
      <c r="B154" s="87" t="s">
        <v>349</v>
      </c>
      <c r="C154" s="52" t="s">
        <v>350</v>
      </c>
      <c r="D154" s="244">
        <v>2307910</v>
      </c>
      <c r="E154" s="244">
        <v>3515859.3</v>
      </c>
      <c r="F154" s="54">
        <f t="shared" si="31"/>
        <v>152.3395323041193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236814</v>
      </c>
      <c r="E158" s="244">
        <v>162089.71</v>
      </c>
      <c r="F158" s="54">
        <f t="shared" si="31"/>
        <v>68.445999814200178</v>
      </c>
    </row>
    <row r="159" spans="1:6" ht="12.75" customHeight="1" x14ac:dyDescent="0.2">
      <c r="A159" s="55">
        <v>313</v>
      </c>
      <c r="B159" s="87" t="s">
        <v>359</v>
      </c>
      <c r="C159" s="52" t="s">
        <v>360</v>
      </c>
      <c r="D159" s="53">
        <f t="shared" ref="D159:E159" si="38">SUM(D160:D162)</f>
        <v>547309</v>
      </c>
      <c r="E159" s="53">
        <f t="shared" si="38"/>
        <v>580468.13</v>
      </c>
      <c r="F159" s="54">
        <f t="shared" si="31"/>
        <v>106.05857568576435</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547309</v>
      </c>
      <c r="E161" s="244">
        <v>580468.13</v>
      </c>
      <c r="F161" s="54">
        <f t="shared" si="31"/>
        <v>106.05857568576435</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5306191</v>
      </c>
      <c r="E163" s="53">
        <f t="shared" si="39"/>
        <v>6764417.6699999999</v>
      </c>
      <c r="F163" s="54">
        <f t="shared" si="31"/>
        <v>127.48160912413442</v>
      </c>
    </row>
    <row r="164" spans="1:6" ht="12.75" customHeight="1" x14ac:dyDescent="0.2">
      <c r="A164" s="55">
        <v>321</v>
      </c>
      <c r="B164" s="87" t="s">
        <v>368</v>
      </c>
      <c r="C164" s="52" t="s">
        <v>369</v>
      </c>
      <c r="D164" s="53">
        <f t="shared" ref="D164:E164" si="40">SUM(D165:D168)</f>
        <v>116020</v>
      </c>
      <c r="E164" s="53">
        <f t="shared" si="40"/>
        <v>197434.56</v>
      </c>
      <c r="F164" s="54">
        <f t="shared" si="31"/>
        <v>170.17286674711255</v>
      </c>
    </row>
    <row r="165" spans="1:6" ht="12.75" customHeight="1" x14ac:dyDescent="0.2">
      <c r="A165" s="55">
        <v>3211</v>
      </c>
      <c r="B165" s="87" t="s">
        <v>370</v>
      </c>
      <c r="C165" s="52" t="s">
        <v>371</v>
      </c>
      <c r="D165" s="244">
        <v>4400</v>
      </c>
      <c r="E165" s="244">
        <v>17218</v>
      </c>
      <c r="F165" s="54">
        <f t="shared" si="31"/>
        <v>391.31818181818181</v>
      </c>
    </row>
    <row r="166" spans="1:6" ht="12.75" customHeight="1" x14ac:dyDescent="0.2">
      <c r="A166" s="55">
        <v>3212</v>
      </c>
      <c r="B166" s="87" t="s">
        <v>372</v>
      </c>
      <c r="C166" s="52" t="s">
        <v>373</v>
      </c>
      <c r="D166" s="244">
        <v>95397</v>
      </c>
      <c r="E166" s="244">
        <v>145253.87</v>
      </c>
      <c r="F166" s="54">
        <f t="shared" si="31"/>
        <v>152.26251349623152</v>
      </c>
    </row>
    <row r="167" spans="1:6" ht="12.75" customHeight="1" x14ac:dyDescent="0.2">
      <c r="A167" s="55">
        <v>3213</v>
      </c>
      <c r="B167" s="87" t="s">
        <v>374</v>
      </c>
      <c r="C167" s="52" t="s">
        <v>375</v>
      </c>
      <c r="D167" s="244">
        <v>12925</v>
      </c>
      <c r="E167" s="244">
        <v>34188.69</v>
      </c>
      <c r="F167" s="54">
        <f t="shared" si="31"/>
        <v>264.51597678916829</v>
      </c>
    </row>
    <row r="168" spans="1:6" ht="12.75" customHeight="1" x14ac:dyDescent="0.2">
      <c r="A168" s="55">
        <v>3214</v>
      </c>
      <c r="B168" s="87" t="s">
        <v>376</v>
      </c>
      <c r="C168" s="52" t="s">
        <v>377</v>
      </c>
      <c r="D168" s="244">
        <v>3298</v>
      </c>
      <c r="E168" s="244">
        <v>774</v>
      </c>
      <c r="F168" s="54">
        <f t="shared" si="31"/>
        <v>23.468768950879319</v>
      </c>
    </row>
    <row r="169" spans="1:6" ht="12.75" customHeight="1" x14ac:dyDescent="0.2">
      <c r="A169" s="55">
        <v>322</v>
      </c>
      <c r="B169" s="87" t="s">
        <v>378</v>
      </c>
      <c r="C169" s="52" t="s">
        <v>379</v>
      </c>
      <c r="D169" s="53">
        <f t="shared" ref="D169:E169" si="41">SUM(D170:D176)</f>
        <v>1339148</v>
      </c>
      <c r="E169" s="53">
        <f t="shared" si="41"/>
        <v>1523691.22</v>
      </c>
      <c r="F169" s="54">
        <f t="shared" si="31"/>
        <v>113.78064411103179</v>
      </c>
    </row>
    <row r="170" spans="1:6" ht="12.75" customHeight="1" x14ac:dyDescent="0.2">
      <c r="A170" s="55">
        <v>3221</v>
      </c>
      <c r="B170" s="87" t="s">
        <v>380</v>
      </c>
      <c r="C170" s="52" t="s">
        <v>381</v>
      </c>
      <c r="D170" s="244">
        <v>224178</v>
      </c>
      <c r="E170" s="244">
        <v>176651.14</v>
      </c>
      <c r="F170" s="54">
        <f t="shared" si="31"/>
        <v>78.799498612709556</v>
      </c>
    </row>
    <row r="171" spans="1:6" ht="12.75" customHeight="1" x14ac:dyDescent="0.2">
      <c r="A171" s="55">
        <v>3222</v>
      </c>
      <c r="B171" s="87" t="s">
        <v>382</v>
      </c>
      <c r="C171" s="52" t="s">
        <v>383</v>
      </c>
      <c r="D171" s="244">
        <v>251319</v>
      </c>
      <c r="E171" s="244">
        <v>312957.64</v>
      </c>
      <c r="F171" s="54">
        <f t="shared" si="31"/>
        <v>124.52605652577004</v>
      </c>
    </row>
    <row r="172" spans="1:6" ht="12.75" customHeight="1" x14ac:dyDescent="0.2">
      <c r="A172" s="55">
        <v>3223</v>
      </c>
      <c r="B172" s="87" t="s">
        <v>384</v>
      </c>
      <c r="C172" s="52" t="s">
        <v>385</v>
      </c>
      <c r="D172" s="244">
        <v>508019</v>
      </c>
      <c r="E172" s="244">
        <v>842310.05</v>
      </c>
      <c r="F172" s="54">
        <f t="shared" si="31"/>
        <v>165.80286367242172</v>
      </c>
    </row>
    <row r="173" spans="1:6" ht="12.75" customHeight="1" x14ac:dyDescent="0.2">
      <c r="A173" s="55">
        <v>3224</v>
      </c>
      <c r="B173" s="87" t="s">
        <v>386</v>
      </c>
      <c r="C173" s="52" t="s">
        <v>387</v>
      </c>
      <c r="D173" s="244">
        <v>6000</v>
      </c>
      <c r="E173" s="244">
        <v>9208.99</v>
      </c>
      <c r="F173" s="54">
        <f t="shared" si="31"/>
        <v>153.48316666666665</v>
      </c>
    </row>
    <row r="174" spans="1:6" ht="12.75" customHeight="1" x14ac:dyDescent="0.2">
      <c r="A174" s="55">
        <v>3225</v>
      </c>
      <c r="B174" s="87" t="s">
        <v>388</v>
      </c>
      <c r="C174" s="52" t="s">
        <v>389</v>
      </c>
      <c r="D174" s="244">
        <v>347047</v>
      </c>
      <c r="E174" s="244">
        <v>161322.15</v>
      </c>
      <c r="F174" s="54">
        <f t="shared" si="31"/>
        <v>46.484237005362381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2585</v>
      </c>
      <c r="E176" s="244">
        <v>21241.25</v>
      </c>
      <c r="F176" s="54">
        <f t="shared" si="31"/>
        <v>821.71179883945842</v>
      </c>
    </row>
    <row r="177" spans="1:6" ht="12.75" customHeight="1" x14ac:dyDescent="0.2">
      <c r="A177" s="55">
        <v>323</v>
      </c>
      <c r="B177" s="87" t="s">
        <v>394</v>
      </c>
      <c r="C177" s="52" t="s">
        <v>395</v>
      </c>
      <c r="D177" s="53">
        <f t="shared" ref="D177:E177" si="42">SUM(D178:D186)</f>
        <v>2842566</v>
      </c>
      <c r="E177" s="53">
        <f t="shared" si="42"/>
        <v>4147730.06</v>
      </c>
      <c r="F177" s="54">
        <f t="shared" si="31"/>
        <v>145.91499581715956</v>
      </c>
    </row>
    <row r="178" spans="1:6" ht="12.75" customHeight="1" x14ac:dyDescent="0.2">
      <c r="A178" s="55">
        <v>3231</v>
      </c>
      <c r="B178" s="87" t="s">
        <v>396</v>
      </c>
      <c r="C178" s="52" t="s">
        <v>397</v>
      </c>
      <c r="D178" s="244">
        <v>106676</v>
      </c>
      <c r="E178" s="244">
        <v>128927.67999999999</v>
      </c>
      <c r="F178" s="54">
        <f t="shared" si="31"/>
        <v>120.85912482657766</v>
      </c>
    </row>
    <row r="179" spans="1:6" ht="12.75" customHeight="1" x14ac:dyDescent="0.2">
      <c r="A179" s="55">
        <v>3232</v>
      </c>
      <c r="B179" s="87" t="s">
        <v>398</v>
      </c>
      <c r="C179" s="52" t="s">
        <v>399</v>
      </c>
      <c r="D179" s="244">
        <v>1632194</v>
      </c>
      <c r="E179" s="244">
        <v>2514912.11</v>
      </c>
      <c r="F179" s="54">
        <f t="shared" si="31"/>
        <v>154.08169065687042</v>
      </c>
    </row>
    <row r="180" spans="1:6" ht="12.75" customHeight="1" x14ac:dyDescent="0.2">
      <c r="A180" s="55">
        <v>3233</v>
      </c>
      <c r="B180" s="87" t="s">
        <v>400</v>
      </c>
      <c r="C180" s="52" t="s">
        <v>401</v>
      </c>
      <c r="D180" s="244">
        <v>288926</v>
      </c>
      <c r="E180" s="244">
        <v>290497.88</v>
      </c>
      <c r="F180" s="54">
        <f t="shared" si="31"/>
        <v>100.54404241916615</v>
      </c>
    </row>
    <row r="181" spans="1:6" ht="12.75" customHeight="1" x14ac:dyDescent="0.2">
      <c r="A181" s="55">
        <v>3234</v>
      </c>
      <c r="B181" s="87" t="s">
        <v>402</v>
      </c>
      <c r="C181" s="52" t="s">
        <v>403</v>
      </c>
      <c r="D181" s="244">
        <v>79110</v>
      </c>
      <c r="E181" s="244">
        <v>217962.43</v>
      </c>
      <c r="F181" s="54">
        <f t="shared" si="31"/>
        <v>275.51817722159018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3663</v>
      </c>
      <c r="E183" s="244">
        <v>12001.85</v>
      </c>
      <c r="F183" s="54">
        <f t="shared" si="31"/>
        <v>327.65083265083268</v>
      </c>
    </row>
    <row r="184" spans="1:6" ht="12.75" customHeight="1" x14ac:dyDescent="0.2">
      <c r="A184" s="55">
        <v>3237</v>
      </c>
      <c r="B184" s="87" t="s">
        <v>408</v>
      </c>
      <c r="C184" s="52" t="s">
        <v>409</v>
      </c>
      <c r="D184" s="244">
        <v>380786</v>
      </c>
      <c r="E184" s="244">
        <v>562427.61</v>
      </c>
      <c r="F184" s="54">
        <f t="shared" si="31"/>
        <v>147.70175636709334</v>
      </c>
    </row>
    <row r="185" spans="1:6" ht="12.75" customHeight="1" x14ac:dyDescent="0.2">
      <c r="A185" s="55">
        <v>3238</v>
      </c>
      <c r="B185" s="87" t="s">
        <v>410</v>
      </c>
      <c r="C185" s="52" t="s">
        <v>411</v>
      </c>
      <c r="D185" s="244">
        <v>133822</v>
      </c>
      <c r="E185" s="244">
        <v>177758.57</v>
      </c>
      <c r="F185" s="54">
        <f t="shared" si="31"/>
        <v>132.83209786133821</v>
      </c>
    </row>
    <row r="186" spans="1:6" ht="12.75" customHeight="1" x14ac:dyDescent="0.2">
      <c r="A186" s="55">
        <v>3239</v>
      </c>
      <c r="B186" s="87" t="s">
        <v>412</v>
      </c>
      <c r="C186" s="52" t="s">
        <v>413</v>
      </c>
      <c r="D186" s="244">
        <v>217389</v>
      </c>
      <c r="E186" s="244">
        <v>243241.93</v>
      </c>
      <c r="F186" s="54">
        <f t="shared" si="31"/>
        <v>111.89247386022292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1008457</v>
      </c>
      <c r="E188" s="53">
        <f t="shared" si="43"/>
        <v>895561.83000000007</v>
      </c>
      <c r="F188" s="54">
        <f t="shared" si="31"/>
        <v>88.805157780649054</v>
      </c>
    </row>
    <row r="189" spans="1:6" ht="12.75" customHeight="1" x14ac:dyDescent="0.2">
      <c r="A189" s="55">
        <v>3291</v>
      </c>
      <c r="B189" s="234" t="s">
        <v>418</v>
      </c>
      <c r="C189" s="52" t="s">
        <v>419</v>
      </c>
      <c r="D189" s="244">
        <v>241377</v>
      </c>
      <c r="E189" s="244">
        <v>192767.93</v>
      </c>
      <c r="F189" s="54">
        <f t="shared" si="31"/>
        <v>79.861763962597919</v>
      </c>
    </row>
    <row r="190" spans="1:6" ht="12.75" customHeight="1" x14ac:dyDescent="0.2">
      <c r="A190" s="55">
        <v>3292</v>
      </c>
      <c r="B190" s="87" t="s">
        <v>420</v>
      </c>
      <c r="C190" s="52" t="s">
        <v>421</v>
      </c>
      <c r="D190" s="244">
        <v>91011</v>
      </c>
      <c r="E190" s="244">
        <v>92693.02</v>
      </c>
      <c r="F190" s="54">
        <f t="shared" si="31"/>
        <v>101.84815022359935</v>
      </c>
    </row>
    <row r="191" spans="1:6" ht="12.75" customHeight="1" x14ac:dyDescent="0.2">
      <c r="A191" s="55">
        <v>3293</v>
      </c>
      <c r="B191" s="87" t="s">
        <v>422</v>
      </c>
      <c r="C191" s="52" t="s">
        <v>423</v>
      </c>
      <c r="D191" s="244">
        <v>209722</v>
      </c>
      <c r="E191" s="244">
        <v>230068.08</v>
      </c>
      <c r="F191" s="54">
        <f t="shared" si="31"/>
        <v>109.70145239888996</v>
      </c>
    </row>
    <row r="192" spans="1:6" ht="12.75" customHeight="1" x14ac:dyDescent="0.2">
      <c r="A192" s="55">
        <v>3294</v>
      </c>
      <c r="B192" s="87" t="s">
        <v>424</v>
      </c>
      <c r="C192" s="52" t="s">
        <v>425</v>
      </c>
      <c r="D192" s="244">
        <v>32500</v>
      </c>
      <c r="E192" s="244">
        <v>30000</v>
      </c>
      <c r="F192" s="54">
        <f t="shared" si="31"/>
        <v>92.307692307692307</v>
      </c>
    </row>
    <row r="193" spans="1:6" ht="12.75" customHeight="1" x14ac:dyDescent="0.2">
      <c r="A193" s="55">
        <v>3295</v>
      </c>
      <c r="B193" s="87" t="s">
        <v>426</v>
      </c>
      <c r="C193" s="52" t="s">
        <v>427</v>
      </c>
      <c r="D193" s="244">
        <v>20474</v>
      </c>
      <c r="E193" s="244">
        <v>23002.28</v>
      </c>
      <c r="F193" s="54">
        <f t="shared" si="31"/>
        <v>112.34873498095143</v>
      </c>
    </row>
    <row r="194" spans="1:6" ht="12.75" customHeight="1" x14ac:dyDescent="0.2">
      <c r="A194" s="55" t="s">
        <v>428</v>
      </c>
      <c r="B194" s="87" t="s">
        <v>429</v>
      </c>
      <c r="C194" s="52" t="s">
        <v>428</v>
      </c>
      <c r="D194" s="244"/>
      <c r="E194" s="244">
        <v>1550</v>
      </c>
      <c r="F194" s="54" t="str">
        <f t="shared" si="31"/>
        <v>-</v>
      </c>
    </row>
    <row r="195" spans="1:6" ht="12.75" customHeight="1" x14ac:dyDescent="0.2">
      <c r="A195" s="55">
        <v>3299</v>
      </c>
      <c r="B195" s="87" t="s">
        <v>430</v>
      </c>
      <c r="C195" s="52" t="s">
        <v>431</v>
      </c>
      <c r="D195" s="244">
        <v>413373</v>
      </c>
      <c r="E195" s="244">
        <v>325480.52</v>
      </c>
      <c r="F195" s="54">
        <f t="shared" si="31"/>
        <v>78.7377308145428</v>
      </c>
    </row>
    <row r="196" spans="1:6" ht="12.75" customHeight="1" x14ac:dyDescent="0.2">
      <c r="A196" s="55">
        <v>34</v>
      </c>
      <c r="B196" s="234" t="s">
        <v>432</v>
      </c>
      <c r="C196" s="52" t="s">
        <v>433</v>
      </c>
      <c r="D196" s="53">
        <f t="shared" ref="D196:E196" si="44">D197+D202+D210</f>
        <v>316955</v>
      </c>
      <c r="E196" s="53">
        <f t="shared" si="44"/>
        <v>224639.35999999999</v>
      </c>
      <c r="F196" s="54">
        <f t="shared" si="31"/>
        <v>70.874212427631676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294910</v>
      </c>
      <c r="E202" s="53">
        <f t="shared" si="46"/>
        <v>192353.18</v>
      </c>
      <c r="F202" s="54">
        <f t="shared" si="31"/>
        <v>65.224366755959437</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v>294910</v>
      </c>
      <c r="E205" s="244">
        <v>192353.18</v>
      </c>
      <c r="F205" s="54">
        <f t="shared" si="31"/>
        <v>65.224366755959437</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22045</v>
      </c>
      <c r="E210" s="53">
        <f t="shared" si="47"/>
        <v>32286.179999999997</v>
      </c>
      <c r="F210" s="54">
        <f t="shared" si="31"/>
        <v>146.45579496484461</v>
      </c>
    </row>
    <row r="211" spans="1:6" ht="12.75" customHeight="1" x14ac:dyDescent="0.2">
      <c r="A211" s="55">
        <v>3431</v>
      </c>
      <c r="B211" s="234" t="s">
        <v>462</v>
      </c>
      <c r="C211" s="52" t="s">
        <v>463</v>
      </c>
      <c r="D211" s="244">
        <v>18009</v>
      </c>
      <c r="E211" s="244">
        <v>29054.55</v>
      </c>
      <c r="F211" s="54">
        <f t="shared" si="31"/>
        <v>161.33349991670832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773</v>
      </c>
      <c r="E213" s="244">
        <v>898.51</v>
      </c>
      <c r="F213" s="54">
        <f t="shared" si="31"/>
        <v>116.23673997412678</v>
      </c>
    </row>
    <row r="214" spans="1:6" ht="12.75" customHeight="1" x14ac:dyDescent="0.2">
      <c r="A214" s="55">
        <v>3434</v>
      </c>
      <c r="B214" s="87" t="s">
        <v>468</v>
      </c>
      <c r="C214" s="52" t="s">
        <v>469</v>
      </c>
      <c r="D214" s="244">
        <v>3263</v>
      </c>
      <c r="E214" s="244">
        <v>2333.12</v>
      </c>
      <c r="F214" s="54">
        <f t="shared" si="31"/>
        <v>71.502298498314431</v>
      </c>
    </row>
    <row r="215" spans="1:6" ht="12.75" customHeight="1" x14ac:dyDescent="0.2">
      <c r="A215" s="55">
        <v>35</v>
      </c>
      <c r="B215" s="87" t="s">
        <v>470</v>
      </c>
      <c r="C215" s="52" t="s">
        <v>471</v>
      </c>
      <c r="D215" s="53">
        <f t="shared" ref="D215:E215" si="48">D216+D219+D223</f>
        <v>6903</v>
      </c>
      <c r="E215" s="53">
        <f t="shared" si="48"/>
        <v>0</v>
      </c>
      <c r="F215" s="54">
        <f t="shared" si="31"/>
        <v>0</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6903</v>
      </c>
      <c r="E219" s="53">
        <f t="shared" si="50"/>
        <v>0</v>
      </c>
      <c r="F219" s="54">
        <f t="shared" si="31"/>
        <v>0</v>
      </c>
    </row>
    <row r="220" spans="1:6" ht="12.75" customHeight="1" x14ac:dyDescent="0.2">
      <c r="A220" s="55">
        <v>3521</v>
      </c>
      <c r="B220" s="87" t="s">
        <v>480</v>
      </c>
      <c r="C220" s="52" t="s">
        <v>481</v>
      </c>
      <c r="D220" s="244">
        <v>6903</v>
      </c>
      <c r="E220" s="244"/>
      <c r="F220" s="54">
        <f t="shared" si="31"/>
        <v>0</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58627</v>
      </c>
      <c r="E224" s="53">
        <f t="shared" si="51"/>
        <v>0</v>
      </c>
      <c r="F224" s="54">
        <f t="shared" ref="F224:F235" si="52">IF(D224&lt;&gt;0,IF(E224/D224&gt;=100,"&gt;&gt;100",E224/D224*100),"-")</f>
        <v>0</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58627</v>
      </c>
      <c r="E231" s="53">
        <f t="shared" si="55"/>
        <v>0</v>
      </c>
      <c r="F231" s="54">
        <f t="shared" si="52"/>
        <v>0</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v>58627</v>
      </c>
      <c r="E233" s="244"/>
      <c r="F233" s="54">
        <f t="shared" si="52"/>
        <v>0</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2.8" x14ac:dyDescent="0.2">
      <c r="A250" s="55" t="s">
        <v>538</v>
      </c>
      <c r="B250" s="87" t="s">
        <v>202</v>
      </c>
      <c r="C250" s="52" t="s">
        <v>538</v>
      </c>
      <c r="D250" s="244"/>
      <c r="E250" s="244"/>
      <c r="F250" s="54" t="str">
        <f t="shared" si="61"/>
        <v>-</v>
      </c>
    </row>
    <row r="251" spans="1:6" ht="22.8" x14ac:dyDescent="0.2">
      <c r="A251" s="55" t="s">
        <v>539</v>
      </c>
      <c r="B251" s="87" t="s">
        <v>204</v>
      </c>
      <c r="C251" s="52" t="s">
        <v>539</v>
      </c>
      <c r="D251" s="244"/>
      <c r="E251" s="244"/>
      <c r="F251" s="54" t="str">
        <f t="shared" si="61"/>
        <v>-</v>
      </c>
    </row>
    <row r="252" spans="1:6" ht="22.8" x14ac:dyDescent="0.2">
      <c r="A252" s="55">
        <v>37</v>
      </c>
      <c r="B252" s="87" t="s">
        <v>540</v>
      </c>
      <c r="C252" s="52" t="s">
        <v>541</v>
      </c>
      <c r="D252" s="53">
        <f t="shared" ref="D252:E252" si="63">D253+D259</f>
        <v>315181</v>
      </c>
      <c r="E252" s="53">
        <f t="shared" si="63"/>
        <v>320772.90000000002</v>
      </c>
      <c r="F252" s="54">
        <f t="shared" ref="F252:F258" si="64">IF(D252&lt;&gt;0,IF(E252/D252&gt;=100,"&gt;&gt;100",E252/D252*100),"-")</f>
        <v>101.7741868957837</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315181</v>
      </c>
      <c r="E259" s="53">
        <f t="shared" si="66"/>
        <v>320772.90000000002</v>
      </c>
      <c r="F259" s="54">
        <f t="shared" ref="F259:F262" si="67">IF(D259&lt;&gt;0,IF(E259/D259&gt;=100,"&gt;&gt;100",E259/D259*100),"-")</f>
        <v>101.7741868957837</v>
      </c>
    </row>
    <row r="260" spans="1:6" ht="12.75" customHeight="1" x14ac:dyDescent="0.2">
      <c r="A260" s="55">
        <v>3721</v>
      </c>
      <c r="B260" s="87" t="s">
        <v>556</v>
      </c>
      <c r="C260" s="52" t="s">
        <v>557</v>
      </c>
      <c r="D260" s="244">
        <v>315181</v>
      </c>
      <c r="E260" s="244">
        <v>320772.90000000002</v>
      </c>
      <c r="F260" s="54">
        <f t="shared" si="67"/>
        <v>101.7741868957837</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2110497</v>
      </c>
      <c r="E263" s="53">
        <f t="shared" si="68"/>
        <v>2414509.1900000004</v>
      </c>
      <c r="F263" s="54">
        <f t="shared" ref="F263:F267" si="69">IF(D263&lt;&gt;0,IF(E263/D263&gt;=100,"&gt;&gt;100",E263/D263*100),"-")</f>
        <v>114.40476769215972</v>
      </c>
    </row>
    <row r="264" spans="1:6" ht="12.75" customHeight="1" x14ac:dyDescent="0.2">
      <c r="A264" s="55">
        <v>381</v>
      </c>
      <c r="B264" s="87" t="s">
        <v>564</v>
      </c>
      <c r="C264" s="52" t="s">
        <v>565</v>
      </c>
      <c r="D264" s="53">
        <f t="shared" ref="D264:E264" si="70">SUM(D265:D267)</f>
        <v>1008144</v>
      </c>
      <c r="E264" s="53">
        <f t="shared" si="70"/>
        <v>1040339.74</v>
      </c>
      <c r="F264" s="54">
        <f t="shared" si="69"/>
        <v>103.19356560173942</v>
      </c>
    </row>
    <row r="265" spans="1:6" ht="12.75" customHeight="1" x14ac:dyDescent="0.2">
      <c r="A265" s="55">
        <v>3811</v>
      </c>
      <c r="B265" s="87" t="s">
        <v>566</v>
      </c>
      <c r="C265" s="52" t="s">
        <v>567</v>
      </c>
      <c r="D265" s="244">
        <v>1008144</v>
      </c>
      <c r="E265" s="244">
        <v>1040339.74</v>
      </c>
      <c r="F265" s="54">
        <f t="shared" si="69"/>
        <v>103.19356560173942</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156727</v>
      </c>
      <c r="E268" s="53">
        <f t="shared" si="71"/>
        <v>78616.350000000006</v>
      </c>
      <c r="F268" s="54">
        <f t="shared" ref="F268:F272" si="72">IF(D268&lt;&gt;0,IF(E268/D268&gt;=100,"&gt;&gt;100",E268/D268*100),"-")</f>
        <v>50.161331487235771</v>
      </c>
    </row>
    <row r="269" spans="1:6" ht="12.75" customHeight="1" x14ac:dyDescent="0.2">
      <c r="A269" s="55">
        <v>3821</v>
      </c>
      <c r="B269" s="87" t="s">
        <v>574</v>
      </c>
      <c r="C269" s="52" t="s">
        <v>575</v>
      </c>
      <c r="D269" s="244">
        <v>82468</v>
      </c>
      <c r="E269" s="244">
        <v>5178.8500000000004</v>
      </c>
      <c r="F269" s="54">
        <f t="shared" si="72"/>
        <v>6.2798297521462878</v>
      </c>
    </row>
    <row r="270" spans="1:6" ht="12.75" customHeight="1" x14ac:dyDescent="0.2">
      <c r="A270" s="55">
        <v>3822</v>
      </c>
      <c r="B270" s="87" t="s">
        <v>576</v>
      </c>
      <c r="C270" s="52" t="s">
        <v>577</v>
      </c>
      <c r="D270" s="244">
        <v>74259</v>
      </c>
      <c r="E270" s="244">
        <v>73437.5</v>
      </c>
      <c r="F270" s="54">
        <f t="shared" si="72"/>
        <v>98.893736786113479</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7473.05</v>
      </c>
      <c r="F273" s="54" t="str">
        <f t="shared" ref="F273:F284" si="74">IF(D273&lt;&gt;0,IF(E273/D273&gt;=100,"&gt;&gt;100",E273/D273*100),"-")</f>
        <v>-</v>
      </c>
    </row>
    <row r="274" spans="1:6" ht="12.75" customHeight="1" x14ac:dyDescent="0.2">
      <c r="A274" s="55">
        <v>3831</v>
      </c>
      <c r="B274" s="87" t="s">
        <v>584</v>
      </c>
      <c r="C274" s="52" t="s">
        <v>585</v>
      </c>
      <c r="D274" s="244"/>
      <c r="E274" s="244">
        <v>7473.05</v>
      </c>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945626</v>
      </c>
      <c r="E279" s="53">
        <f t="shared" si="75"/>
        <v>1288080.05</v>
      </c>
      <c r="F279" s="54">
        <f t="shared" si="74"/>
        <v>136.21453407583971</v>
      </c>
    </row>
    <row r="280" spans="1:6" ht="22.8" x14ac:dyDescent="0.2">
      <c r="A280" s="55">
        <v>3861</v>
      </c>
      <c r="B280" s="87" t="s">
        <v>595</v>
      </c>
      <c r="C280" s="52" t="s">
        <v>596</v>
      </c>
      <c r="D280" s="244">
        <v>945626</v>
      </c>
      <c r="E280" s="244">
        <v>1288080.05</v>
      </c>
      <c r="F280" s="54">
        <f t="shared" si="74"/>
        <v>136.21453407583971</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11206387</v>
      </c>
      <c r="E289" s="53">
        <f t="shared" si="79"/>
        <v>13982756.259999998</v>
      </c>
      <c r="F289" s="54">
        <f t="shared" si="76"/>
        <v>124.77488293060017</v>
      </c>
    </row>
    <row r="290" spans="1:6" ht="12.75" customHeight="1" x14ac:dyDescent="0.2">
      <c r="A290" s="55" t="s">
        <v>605</v>
      </c>
      <c r="B290" s="87" t="s">
        <v>616</v>
      </c>
      <c r="C290" s="52" t="s">
        <v>617</v>
      </c>
      <c r="D290" s="53">
        <f>IF(D6&gt;=D289,D6-D289,0)</f>
        <v>8718712</v>
      </c>
      <c r="E290" s="53">
        <f>IF(E6&gt;=E289,E6-E289,0)</f>
        <v>6500714.3399999999</v>
      </c>
      <c r="F290" s="54">
        <f t="shared" si="76"/>
        <v>74.560489439265794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31660224</v>
      </c>
      <c r="E292" s="244">
        <v>40322236.039999999</v>
      </c>
      <c r="F292" s="54">
        <f t="shared" si="76"/>
        <v>127.35928855083274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709044</v>
      </c>
      <c r="E294" s="244">
        <v>993306.26</v>
      </c>
      <c r="F294" s="54">
        <f t="shared" si="76"/>
        <v>140.09091960442512</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2700</v>
      </c>
      <c r="E298" s="53">
        <f t="shared" si="80"/>
        <v>5012598.96</v>
      </c>
      <c r="F298" s="54" t="str">
        <f t="shared" ref="F298:F418" si="81">IF(D298&lt;&gt;0,IF(E298/D298&gt;=100,"&gt;&gt;100",E298/D298*100),"-")</f>
        <v>&gt;&gt;100</v>
      </c>
    </row>
    <row r="299" spans="1:6" ht="12.75" customHeight="1" x14ac:dyDescent="0.2">
      <c r="A299" s="55">
        <v>71</v>
      </c>
      <c r="B299" s="87" t="s">
        <v>633</v>
      </c>
      <c r="C299" s="52" t="s">
        <v>634</v>
      </c>
      <c r="D299" s="53">
        <f t="shared" ref="D299:E299" si="82">D300+D304</f>
        <v>2700</v>
      </c>
      <c r="E299" s="53">
        <f t="shared" si="82"/>
        <v>5008143.3</v>
      </c>
      <c r="F299" s="54" t="str">
        <f t="shared" si="81"/>
        <v>&gt;&gt;100</v>
      </c>
    </row>
    <row r="300" spans="1:6" ht="12" x14ac:dyDescent="0.2">
      <c r="A300" s="55">
        <v>711</v>
      </c>
      <c r="B300" s="87" t="s">
        <v>635</v>
      </c>
      <c r="C300" s="52" t="s">
        <v>636</v>
      </c>
      <c r="D300" s="53">
        <f t="shared" ref="D300:E300" si="83">SUM(D301:D303)</f>
        <v>2700</v>
      </c>
      <c r="E300" s="53">
        <f t="shared" si="83"/>
        <v>5008143.3</v>
      </c>
      <c r="F300" s="54" t="str">
        <f t="shared" si="81"/>
        <v>&gt;&gt;100</v>
      </c>
    </row>
    <row r="301" spans="1:6" ht="12.75" customHeight="1" x14ac:dyDescent="0.2">
      <c r="A301" s="55">
        <v>7111</v>
      </c>
      <c r="B301" s="87" t="s">
        <v>637</v>
      </c>
      <c r="C301" s="52" t="s">
        <v>638</v>
      </c>
      <c r="D301" s="244">
        <v>2700</v>
      </c>
      <c r="E301" s="244">
        <v>5008143.3</v>
      </c>
      <c r="F301" s="54" t="str">
        <f t="shared" si="81"/>
        <v>&gt;&gt;100</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4455.66</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4455.66</v>
      </c>
      <c r="F326" s="54" t="str">
        <f t="shared" si="81"/>
        <v>-</v>
      </c>
    </row>
    <row r="327" spans="1:6" ht="12.75" customHeight="1" x14ac:dyDescent="0.2">
      <c r="A327" s="55">
        <v>7231</v>
      </c>
      <c r="B327" s="87" t="s">
        <v>689</v>
      </c>
      <c r="C327" s="52" t="s">
        <v>690</v>
      </c>
      <c r="D327" s="244"/>
      <c r="E327" s="244">
        <v>4455.66</v>
      </c>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9791033</v>
      </c>
      <c r="E350" s="53">
        <f t="shared" si="95"/>
        <v>4237691.3499999996</v>
      </c>
      <c r="F350" s="54">
        <f t="shared" si="81"/>
        <v>43.281350905466255</v>
      </c>
    </row>
    <row r="351" spans="1:6" ht="12.75" customHeight="1" x14ac:dyDescent="0.2">
      <c r="A351" s="55">
        <v>41</v>
      </c>
      <c r="B351" s="87" t="s">
        <v>737</v>
      </c>
      <c r="C351" s="52" t="s">
        <v>738</v>
      </c>
      <c r="D351" s="53">
        <f t="shared" ref="D351:E351" si="96">D352+D356</f>
        <v>88061</v>
      </c>
      <c r="E351" s="53">
        <f t="shared" si="96"/>
        <v>225245.72</v>
      </c>
      <c r="F351" s="54">
        <f t="shared" si="81"/>
        <v>255.78374081602524</v>
      </c>
    </row>
    <row r="352" spans="1:6" ht="12.75" customHeight="1" x14ac:dyDescent="0.2">
      <c r="A352" s="55">
        <v>411</v>
      </c>
      <c r="B352" s="87" t="s">
        <v>739</v>
      </c>
      <c r="C352" s="52" t="s">
        <v>740</v>
      </c>
      <c r="D352" s="53">
        <f t="shared" ref="D352:E352" si="97">SUM(D353:D355)</f>
        <v>88061</v>
      </c>
      <c r="E352" s="53">
        <f t="shared" si="97"/>
        <v>225245.72</v>
      </c>
      <c r="F352" s="54">
        <f t="shared" si="81"/>
        <v>255.78374081602524</v>
      </c>
    </row>
    <row r="353" spans="1:6" ht="12.75" customHeight="1" x14ac:dyDescent="0.2">
      <c r="A353" s="55">
        <v>4111</v>
      </c>
      <c r="B353" s="87" t="s">
        <v>637</v>
      </c>
      <c r="C353" s="52" t="s">
        <v>741</v>
      </c>
      <c r="D353" s="244">
        <v>88061</v>
      </c>
      <c r="E353" s="244">
        <v>225245.72</v>
      </c>
      <c r="F353" s="54">
        <f t="shared" si="81"/>
        <v>255.78374081602524</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8336180</v>
      </c>
      <c r="E363" s="53">
        <f t="shared" si="99"/>
        <v>3744368.4099999997</v>
      </c>
      <c r="F363" s="54">
        <f t="shared" si="81"/>
        <v>44.917077246412624</v>
      </c>
    </row>
    <row r="364" spans="1:6" ht="12.75" customHeight="1" x14ac:dyDescent="0.2">
      <c r="A364" s="55">
        <v>421</v>
      </c>
      <c r="B364" s="87" t="s">
        <v>755</v>
      </c>
      <c r="C364" s="52" t="s">
        <v>756</v>
      </c>
      <c r="D364" s="53">
        <f t="shared" ref="D364:E364" si="100">SUM(D365:D368)</f>
        <v>6105677</v>
      </c>
      <c r="E364" s="53">
        <f t="shared" si="100"/>
        <v>3137059.05</v>
      </c>
      <c r="F364" s="54">
        <f t="shared" si="81"/>
        <v>51.379381025232739</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2411740</v>
      </c>
      <c r="E366" s="244">
        <v>369788.75</v>
      </c>
      <c r="F366" s="54">
        <f t="shared" si="81"/>
        <v>15.332861336628326</v>
      </c>
    </row>
    <row r="367" spans="1:6" ht="12.75" customHeight="1" x14ac:dyDescent="0.2">
      <c r="A367" s="55">
        <v>4213</v>
      </c>
      <c r="B367" s="87" t="s">
        <v>665</v>
      </c>
      <c r="C367" s="52" t="s">
        <v>759</v>
      </c>
      <c r="D367" s="244">
        <v>2827527</v>
      </c>
      <c r="E367" s="244">
        <v>1356270.51</v>
      </c>
      <c r="F367" s="54">
        <f t="shared" si="81"/>
        <v>47.966668753295728</v>
      </c>
    </row>
    <row r="368" spans="1:6" ht="12.75" customHeight="1" x14ac:dyDescent="0.2">
      <c r="A368" s="55">
        <v>4214</v>
      </c>
      <c r="B368" s="87" t="s">
        <v>667</v>
      </c>
      <c r="C368" s="52" t="s">
        <v>760</v>
      </c>
      <c r="D368" s="244">
        <v>866410</v>
      </c>
      <c r="E368" s="244">
        <v>1410999.79</v>
      </c>
      <c r="F368" s="54">
        <f t="shared" si="81"/>
        <v>162.85589847762608</v>
      </c>
    </row>
    <row r="369" spans="1:6" ht="12.75" customHeight="1" x14ac:dyDescent="0.2">
      <c r="A369" s="55">
        <v>422</v>
      </c>
      <c r="B369" s="87" t="s">
        <v>761</v>
      </c>
      <c r="C369" s="52" t="s">
        <v>762</v>
      </c>
      <c r="D369" s="53">
        <f t="shared" ref="D369:E369" si="101">SUM(D370:D377)</f>
        <v>1602277</v>
      </c>
      <c r="E369" s="53">
        <f t="shared" si="101"/>
        <v>332721.86</v>
      </c>
      <c r="F369" s="54">
        <f t="shared" si="81"/>
        <v>20.765564256367654</v>
      </c>
    </row>
    <row r="370" spans="1:6" ht="12.75" customHeight="1" x14ac:dyDescent="0.2">
      <c r="A370" s="55">
        <v>4221</v>
      </c>
      <c r="B370" s="87" t="s">
        <v>671</v>
      </c>
      <c r="C370" s="52" t="s">
        <v>763</v>
      </c>
      <c r="D370" s="244">
        <v>509287</v>
      </c>
      <c r="E370" s="244">
        <v>64291.56</v>
      </c>
      <c r="F370" s="54">
        <f t="shared" si="81"/>
        <v>12.623836854268811</v>
      </c>
    </row>
    <row r="371" spans="1:6" ht="12.75" customHeight="1" x14ac:dyDescent="0.2">
      <c r="A371" s="55">
        <v>4222</v>
      </c>
      <c r="B371" s="87" t="s">
        <v>764</v>
      </c>
      <c r="C371" s="52" t="s">
        <v>765</v>
      </c>
      <c r="D371" s="244">
        <v>50699</v>
      </c>
      <c r="E371" s="244"/>
      <c r="F371" s="54">
        <f t="shared" si="81"/>
        <v>0</v>
      </c>
    </row>
    <row r="372" spans="1:6" ht="12.75" customHeight="1" x14ac:dyDescent="0.2">
      <c r="A372" s="55">
        <v>4223</v>
      </c>
      <c r="B372" s="87" t="s">
        <v>675</v>
      </c>
      <c r="C372" s="52" t="s">
        <v>766</v>
      </c>
      <c r="D372" s="244"/>
      <c r="E372" s="244">
        <v>70411.25</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27938</v>
      </c>
      <c r="E375" s="244"/>
      <c r="F375" s="54">
        <f t="shared" si="81"/>
        <v>0</v>
      </c>
    </row>
    <row r="376" spans="1:6" ht="12.75" customHeight="1" x14ac:dyDescent="0.2">
      <c r="A376" s="55">
        <v>4227</v>
      </c>
      <c r="B376" s="234" t="s">
        <v>683</v>
      </c>
      <c r="C376" s="52" t="s">
        <v>770</v>
      </c>
      <c r="D376" s="244">
        <v>1014353</v>
      </c>
      <c r="E376" s="244">
        <v>198019.05</v>
      </c>
      <c r="F376" s="54">
        <f t="shared" si="81"/>
        <v>19.521709897836352</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124538</v>
      </c>
      <c r="E383" s="53">
        <f t="shared" si="103"/>
        <v>0</v>
      </c>
      <c r="F383" s="54">
        <f t="shared" si="81"/>
        <v>0</v>
      </c>
    </row>
    <row r="384" spans="1:6" ht="12.75" customHeight="1" x14ac:dyDescent="0.2">
      <c r="A384" s="55">
        <v>4241</v>
      </c>
      <c r="B384" s="87" t="s">
        <v>780</v>
      </c>
      <c r="C384" s="52" t="s">
        <v>781</v>
      </c>
      <c r="D384" s="244">
        <v>53075</v>
      </c>
      <c r="E384" s="244"/>
      <c r="F384" s="54">
        <f t="shared" si="81"/>
        <v>0</v>
      </c>
    </row>
    <row r="385" spans="1:6" ht="12.75" customHeight="1" x14ac:dyDescent="0.2">
      <c r="A385" s="55">
        <v>4242</v>
      </c>
      <c r="B385" s="87" t="s">
        <v>701</v>
      </c>
      <c r="C385" s="52" t="s">
        <v>782</v>
      </c>
      <c r="D385" s="244">
        <v>71463</v>
      </c>
      <c r="E385" s="244"/>
      <c r="F385" s="54">
        <f t="shared" si="81"/>
        <v>0</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503688</v>
      </c>
      <c r="E391" s="53">
        <f t="shared" si="105"/>
        <v>274587.5</v>
      </c>
      <c r="F391" s="54">
        <f t="shared" si="81"/>
        <v>54.515394450532874</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v>503688</v>
      </c>
      <c r="E395" s="244">
        <v>274587.5</v>
      </c>
      <c r="F395" s="54">
        <f t="shared" si="81"/>
        <v>54.515394450532874</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1366792</v>
      </c>
      <c r="E402" s="53">
        <f t="shared" si="109"/>
        <v>268077.21999999997</v>
      </c>
      <c r="F402" s="54">
        <f t="shared" si="81"/>
        <v>19.613607630129529</v>
      </c>
    </row>
    <row r="403" spans="1:6" ht="12.75" customHeight="1" x14ac:dyDescent="0.2">
      <c r="A403" s="55">
        <v>451</v>
      </c>
      <c r="B403" s="87" t="s">
        <v>808</v>
      </c>
      <c r="C403" s="52" t="s">
        <v>809</v>
      </c>
      <c r="D403" s="244">
        <v>1366792</v>
      </c>
      <c r="E403" s="244">
        <v>268077.21999999997</v>
      </c>
      <c r="F403" s="54">
        <f t="shared" si="81"/>
        <v>19.613607630129529</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774907.61000000034</v>
      </c>
      <c r="F407" s="54" t="str">
        <f t="shared" si="81"/>
        <v>-</v>
      </c>
    </row>
    <row r="408" spans="1:6" ht="12.75" customHeight="1" x14ac:dyDescent="0.2">
      <c r="A408" s="55" t="s">
        <v>605</v>
      </c>
      <c r="B408" s="87" t="s">
        <v>818</v>
      </c>
      <c r="C408" s="52" t="s">
        <v>819</v>
      </c>
      <c r="D408" s="53">
        <f t="shared" ref="D408:E408" si="111">IF(D350&gt;=D298,D350-D298,0)</f>
        <v>9788333</v>
      </c>
      <c r="E408" s="53">
        <f t="shared" si="111"/>
        <v>0</v>
      </c>
      <c r="F408" s="54">
        <f t="shared" si="81"/>
        <v>0</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45808602</v>
      </c>
      <c r="E410" s="244">
        <v>56150054.340000004</v>
      </c>
      <c r="F410" s="54">
        <f t="shared" si="81"/>
        <v>122.57535023662149</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19927799</v>
      </c>
      <c r="E412" s="53">
        <f>E6+E298</f>
        <v>25496069.559999999</v>
      </c>
      <c r="F412" s="54">
        <f t="shared" si="81"/>
        <v>127.94222563164151</v>
      </c>
    </row>
    <row r="413" spans="1:6" ht="12.75" customHeight="1" x14ac:dyDescent="0.2">
      <c r="A413" s="55" t="s">
        <v>605</v>
      </c>
      <c r="B413" s="87" t="s">
        <v>828</v>
      </c>
      <c r="C413" s="52" t="s">
        <v>829</v>
      </c>
      <c r="D413" s="53">
        <f t="shared" ref="D413:E413" si="112">D289+D350</f>
        <v>20997420</v>
      </c>
      <c r="E413" s="53">
        <f t="shared" si="112"/>
        <v>18220447.609999999</v>
      </c>
      <c r="F413" s="54">
        <f t="shared" si="81"/>
        <v>86.774697129456854</v>
      </c>
    </row>
    <row r="414" spans="1:6" ht="12.75" customHeight="1" x14ac:dyDescent="0.2">
      <c r="A414" s="55" t="s">
        <v>605</v>
      </c>
      <c r="B414" s="87" t="s">
        <v>830</v>
      </c>
      <c r="C414" s="52" t="s">
        <v>831</v>
      </c>
      <c r="D414" s="53">
        <f t="shared" ref="D414:E414" si="113">IF(D412&gt;=D413,D412-D413,0)</f>
        <v>0</v>
      </c>
      <c r="E414" s="53">
        <f t="shared" si="113"/>
        <v>7275621.9499999993</v>
      </c>
      <c r="F414" s="54" t="str">
        <f t="shared" si="81"/>
        <v>-</v>
      </c>
    </row>
    <row r="415" spans="1:6" ht="12.75" customHeight="1" x14ac:dyDescent="0.2">
      <c r="A415" s="55" t="s">
        <v>605</v>
      </c>
      <c r="B415" s="87" t="s">
        <v>832</v>
      </c>
      <c r="C415" s="52" t="s">
        <v>833</v>
      </c>
      <c r="D415" s="53">
        <f t="shared" ref="D415:E415" si="114">IF(D413&gt;=D412,D413-D412,0)</f>
        <v>1069621</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14148378</v>
      </c>
      <c r="E417" s="53">
        <f t="shared" si="116"/>
        <v>15827818.300000004</v>
      </c>
      <c r="F417" s="54">
        <f t="shared" si="81"/>
        <v>111.87019671088802</v>
      </c>
    </row>
    <row r="418" spans="1:6" ht="12.75" customHeight="1" x14ac:dyDescent="0.2">
      <c r="A418" s="57" t="s">
        <v>839</v>
      </c>
      <c r="B418" s="235" t="s">
        <v>840</v>
      </c>
      <c r="C418" s="58" t="s">
        <v>841</v>
      </c>
      <c r="D418" s="64">
        <f t="shared" ref="D418:E418" si="117">D294+D411</f>
        <v>709044</v>
      </c>
      <c r="E418" s="64">
        <f t="shared" si="117"/>
        <v>993306.26</v>
      </c>
      <c r="F418" s="59">
        <f t="shared" si="81"/>
        <v>140.09091960442512</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1105316</v>
      </c>
      <c r="E528" s="53">
        <f t="shared" si="148"/>
        <v>884369.18</v>
      </c>
      <c r="F528" s="54">
        <f t="shared" si="119"/>
        <v>80.010529115655615</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1105316</v>
      </c>
      <c r="E593" s="53">
        <f t="shared" si="167"/>
        <v>884369.18</v>
      </c>
      <c r="F593" s="54">
        <f t="shared" si="119"/>
        <v>80.010529115655615</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1105316</v>
      </c>
      <c r="E605" s="53">
        <f t="shared" si="171"/>
        <v>884369.18</v>
      </c>
      <c r="F605" s="54">
        <f t="shared" si="119"/>
        <v>80.010529115655615</v>
      </c>
    </row>
    <row r="606" spans="1:6" ht="22.8" x14ac:dyDescent="0.2">
      <c r="A606" s="55">
        <v>5443</v>
      </c>
      <c r="B606" s="87" t="s">
        <v>1206</v>
      </c>
      <c r="C606" s="52" t="s">
        <v>1207</v>
      </c>
      <c r="D606" s="244">
        <v>1105316</v>
      </c>
      <c r="E606" s="244">
        <v>884369.18</v>
      </c>
      <c r="F606" s="54">
        <f t="shared" si="119"/>
        <v>80.010529115655615</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1105316</v>
      </c>
      <c r="E636" s="53">
        <f t="shared" si="179"/>
        <v>884369.18</v>
      </c>
      <c r="F636" s="54">
        <f t="shared" si="119"/>
        <v>80.010529115655615</v>
      </c>
    </row>
    <row r="637" spans="1:6" ht="12.75" customHeight="1" x14ac:dyDescent="0.2">
      <c r="A637" s="55">
        <v>92213</v>
      </c>
      <c r="B637" s="87" t="s">
        <v>1268</v>
      </c>
      <c r="C637" s="52" t="s">
        <v>1269</v>
      </c>
      <c r="D637" s="244">
        <v>16388601</v>
      </c>
      <c r="E637" s="244">
        <v>15283283.98</v>
      </c>
      <c r="F637" s="54">
        <f t="shared" si="119"/>
        <v>93.25557428605407</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19927799</v>
      </c>
      <c r="E639" s="53">
        <f t="shared" si="180"/>
        <v>25496069.559999999</v>
      </c>
      <c r="F639" s="54">
        <f t="shared" si="119"/>
        <v>127.94222563164151</v>
      </c>
    </row>
    <row r="640" spans="1:6" ht="12.75" customHeight="1" x14ac:dyDescent="0.2">
      <c r="A640" s="55" t="s">
        <v>605</v>
      </c>
      <c r="B640" s="87" t="s">
        <v>1274</v>
      </c>
      <c r="C640" s="52" t="s">
        <v>1275</v>
      </c>
      <c r="D640" s="53">
        <f t="shared" ref="D640:E640" si="181">D413+D528</f>
        <v>22102736</v>
      </c>
      <c r="E640" s="53">
        <f t="shared" si="181"/>
        <v>19104816.789999999</v>
      </c>
      <c r="F640" s="54">
        <f t="shared" si="119"/>
        <v>86.436433887641783</v>
      </c>
    </row>
    <row r="641" spans="1:6" ht="12.75" customHeight="1" x14ac:dyDescent="0.2">
      <c r="A641" s="55" t="s">
        <v>605</v>
      </c>
      <c r="B641" s="87" t="s">
        <v>1276</v>
      </c>
      <c r="C641" s="52" t="s">
        <v>1277</v>
      </c>
      <c r="D641" s="53">
        <f t="shared" ref="D641:E641" si="182">IF(D639&gt;=D640,D639-D640,0)</f>
        <v>0</v>
      </c>
      <c r="E641" s="53">
        <f t="shared" si="182"/>
        <v>6391252.7699999996</v>
      </c>
      <c r="F641" s="54" t="str">
        <f t="shared" si="119"/>
        <v>-</v>
      </c>
    </row>
    <row r="642" spans="1:6" ht="12.75" customHeight="1" x14ac:dyDescent="0.2">
      <c r="A642" s="55" t="s">
        <v>605</v>
      </c>
      <c r="B642" s="87" t="s">
        <v>1278</v>
      </c>
      <c r="C642" s="52" t="s">
        <v>1279</v>
      </c>
      <c r="D642" s="53">
        <f t="shared" ref="D642:E642" si="183">IF(D640&gt;=D639,D640-D639,0)</f>
        <v>2174937</v>
      </c>
      <c r="E642" s="53">
        <f t="shared" si="183"/>
        <v>0</v>
      </c>
      <c r="F642" s="54">
        <f t="shared" si="119"/>
        <v>0</v>
      </c>
    </row>
    <row r="643" spans="1:6" ht="22.8" x14ac:dyDescent="0.2">
      <c r="A643" s="62" t="s">
        <v>1280</v>
      </c>
      <c r="B643" s="87" t="s">
        <v>1281</v>
      </c>
      <c r="C643" s="63" t="s">
        <v>1280</v>
      </c>
      <c r="D643" s="53">
        <f t="shared" ref="D643:E643" si="184">IF(D416-D417+D637-D638&gt;=0,D416-D417+D637-D638,0)</f>
        <v>2240223</v>
      </c>
      <c r="E643" s="53">
        <f t="shared" si="184"/>
        <v>0</v>
      </c>
      <c r="F643" s="54">
        <f t="shared" si="119"/>
        <v>0</v>
      </c>
    </row>
    <row r="644" spans="1:6" ht="22.8" x14ac:dyDescent="0.2">
      <c r="A644" s="62" t="s">
        <v>1282</v>
      </c>
      <c r="B644" s="87" t="s">
        <v>1283</v>
      </c>
      <c r="C644" s="63" t="s">
        <v>1282</v>
      </c>
      <c r="D644" s="53">
        <f t="shared" ref="D644:E644" si="185">IF(D417-D416+D638-D637&gt;=0,D417-D416+D638-D637,0)</f>
        <v>0</v>
      </c>
      <c r="E644" s="53">
        <f t="shared" si="185"/>
        <v>544534.32000000402</v>
      </c>
      <c r="F644" s="54" t="str">
        <f t="shared" si="119"/>
        <v>-</v>
      </c>
    </row>
    <row r="645" spans="1:6" ht="22.8" x14ac:dyDescent="0.2">
      <c r="A645" s="55" t="s">
        <v>605</v>
      </c>
      <c r="B645" s="87" t="s">
        <v>1284</v>
      </c>
      <c r="C645" s="52" t="s">
        <v>1285</v>
      </c>
      <c r="D645" s="53">
        <f t="shared" ref="D645:E645" si="186">IF(D641+D643-D642-D644&gt;=0,D641+D643-D642-D644,0)</f>
        <v>65286</v>
      </c>
      <c r="E645" s="53">
        <f t="shared" si="186"/>
        <v>5846718.4499999955</v>
      </c>
      <c r="F645" s="54">
        <f t="shared" si="119"/>
        <v>8955.5470544986601</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472876</v>
      </c>
      <c r="E647" s="245">
        <v>332670.7</v>
      </c>
      <c r="F647" s="59">
        <f t="shared" si="119"/>
        <v>70.350514722675712</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4993014</v>
      </c>
      <c r="E649" s="244">
        <v>3566014.6</v>
      </c>
      <c r="F649" s="54">
        <f t="shared" ref="F649:F724" si="188">IF(D649&lt;&gt;0,IF(E649/D649&gt;=100,"&gt;&gt;100",E649/D649*100),"-")</f>
        <v>71.420080135965975</v>
      </c>
    </row>
    <row r="650" spans="1:6" ht="12.75" customHeight="1" x14ac:dyDescent="0.2">
      <c r="A650" s="55" t="s">
        <v>1293</v>
      </c>
      <c r="B650" s="87" t="s">
        <v>1294</v>
      </c>
      <c r="C650" s="52" t="s">
        <v>1293</v>
      </c>
      <c r="D650" s="244">
        <v>22512948</v>
      </c>
      <c r="E650" s="244">
        <v>26764625.5</v>
      </c>
      <c r="F650" s="54">
        <f t="shared" si="188"/>
        <v>118.88547648224478</v>
      </c>
    </row>
    <row r="651" spans="1:6" ht="12.75" customHeight="1" x14ac:dyDescent="0.2">
      <c r="A651" s="55" t="s">
        <v>1295</v>
      </c>
      <c r="B651" s="87" t="s">
        <v>1296</v>
      </c>
      <c r="C651" s="52" t="s">
        <v>1295</v>
      </c>
      <c r="D651" s="244">
        <v>23853362</v>
      </c>
      <c r="E651" s="244">
        <v>26321164.039999999</v>
      </c>
      <c r="F651" s="54">
        <f t="shared" si="188"/>
        <v>110.34571998697709</v>
      </c>
    </row>
    <row r="652" spans="1:6" ht="22.8" x14ac:dyDescent="0.2">
      <c r="A652" s="55">
        <v>11</v>
      </c>
      <c r="B652" s="87" t="s">
        <v>1297</v>
      </c>
      <c r="C652" s="52" t="s">
        <v>1298</v>
      </c>
      <c r="D652" s="53">
        <f t="shared" ref="D652:E652" si="189">+D649+D650-D651</f>
        <v>3652600</v>
      </c>
      <c r="E652" s="53">
        <f t="shared" si="189"/>
        <v>4009476.0600000024</v>
      </c>
      <c r="F652" s="54">
        <f t="shared" si="188"/>
        <v>109.77046651700167</v>
      </c>
    </row>
    <row r="653" spans="1:6" ht="22.8" x14ac:dyDescent="0.2">
      <c r="A653" s="55" t="s">
        <v>605</v>
      </c>
      <c r="B653" s="87" t="s">
        <v>1299</v>
      </c>
      <c r="C653" s="52" t="s">
        <v>1300</v>
      </c>
      <c r="D653" s="264">
        <v>33</v>
      </c>
      <c r="E653" s="264">
        <v>35</v>
      </c>
      <c r="F653" s="54">
        <f t="shared" si="188"/>
        <v>106.06060606060606</v>
      </c>
    </row>
    <row r="654" spans="1:6" ht="22.8" x14ac:dyDescent="0.2">
      <c r="A654" s="55" t="s">
        <v>605</v>
      </c>
      <c r="B654" s="87" t="s">
        <v>1301</v>
      </c>
      <c r="C654" s="52" t="s">
        <v>1302</v>
      </c>
      <c r="D654" s="264">
        <v>11</v>
      </c>
      <c r="E654" s="264">
        <v>16</v>
      </c>
      <c r="F654" s="54">
        <f t="shared" si="188"/>
        <v>145.45454545454547</v>
      </c>
    </row>
    <row r="655" spans="1:6" ht="12.75" customHeight="1" x14ac:dyDescent="0.2">
      <c r="A655" s="55" t="s">
        <v>605</v>
      </c>
      <c r="B655" s="87" t="s">
        <v>1303</v>
      </c>
      <c r="C655" s="52" t="s">
        <v>1304</v>
      </c>
      <c r="D655" s="264">
        <v>3</v>
      </c>
      <c r="E655" s="264">
        <v>34</v>
      </c>
      <c r="F655" s="54">
        <f t="shared" si="188"/>
        <v>1133.3333333333335</v>
      </c>
    </row>
    <row r="656" spans="1:6" ht="12.75" customHeight="1" x14ac:dyDescent="0.2">
      <c r="A656" s="55" t="s">
        <v>605</v>
      </c>
      <c r="B656" s="87" t="s">
        <v>1305</v>
      </c>
      <c r="C656" s="52" t="s">
        <v>1306</v>
      </c>
      <c r="D656" s="264">
        <v>9</v>
      </c>
      <c r="E656" s="264">
        <v>13</v>
      </c>
      <c r="F656" s="54">
        <f t="shared" si="188"/>
        <v>144.44444444444443</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v>1509.37</v>
      </c>
      <c r="F660" s="54" t="str">
        <f t="shared" si="188"/>
        <v>-</v>
      </c>
    </row>
    <row r="661" spans="1:6" ht="12.75" customHeight="1" x14ac:dyDescent="0.2">
      <c r="A661" s="55">
        <v>63311</v>
      </c>
      <c r="B661" s="87" t="s">
        <v>1316</v>
      </c>
      <c r="C661" s="52" t="s">
        <v>1317</v>
      </c>
      <c r="D661" s="244">
        <v>6764354</v>
      </c>
      <c r="E661" s="244">
        <v>6649071.1500000004</v>
      </c>
      <c r="F661" s="54">
        <f t="shared" si="188"/>
        <v>98.29573008745551</v>
      </c>
    </row>
    <row r="662" spans="1:6" ht="12.75" customHeight="1" x14ac:dyDescent="0.2">
      <c r="A662" s="55">
        <v>63312</v>
      </c>
      <c r="B662" s="87" t="s">
        <v>1318</v>
      </c>
      <c r="C662" s="52" t="s">
        <v>1319</v>
      </c>
      <c r="D662" s="244">
        <v>49777</v>
      </c>
      <c r="E662" s="244"/>
      <c r="F662" s="54">
        <f t="shared" si="188"/>
        <v>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v>3364907.84</v>
      </c>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220085</v>
      </c>
      <c r="E669" s="244">
        <v>67553</v>
      </c>
      <c r="F669" s="54">
        <f t="shared" si="188"/>
        <v>30.69405002612627</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c r="E675" s="244"/>
      <c r="F675" s="54" t="str">
        <f t="shared" si="188"/>
        <v>-</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649290</v>
      </c>
      <c r="E694" s="244">
        <v>2749049.96</v>
      </c>
      <c r="F694" s="54">
        <f t="shared" si="188"/>
        <v>423.39323876850096</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2916996</v>
      </c>
      <c r="E698" s="244"/>
      <c r="F698" s="54">
        <f t="shared" si="188"/>
        <v>0</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349924</v>
      </c>
      <c r="E710" s="244">
        <v>422343.43</v>
      </c>
      <c r="F710" s="54">
        <f t="shared" si="188"/>
        <v>120.69575965066699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95397</v>
      </c>
      <c r="E718" s="244">
        <v>145253.87</v>
      </c>
      <c r="F718" s="54">
        <f t="shared" si="188"/>
        <v>152.26251349623152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3663</v>
      </c>
      <c r="E720" s="244">
        <v>9939.35</v>
      </c>
      <c r="F720" s="54">
        <f t="shared" si="188"/>
        <v>271.34452634452634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241377</v>
      </c>
      <c r="E725" s="244">
        <v>192767.93</v>
      </c>
      <c r="F725" s="54">
        <f t="shared" ref="F725:F979" si="190">IF(D725&lt;&gt;0,IF(E725/D725&gt;=100,"&gt;&gt;100",E725/D725*100),"-")</f>
        <v>79.861763962597919</v>
      </c>
    </row>
    <row r="726" spans="1:6" ht="12.75" customHeight="1" x14ac:dyDescent="0.2">
      <c r="A726" s="55" t="s">
        <v>1428</v>
      </c>
      <c r="B726" s="87" t="s">
        <v>1429</v>
      </c>
      <c r="C726" s="52" t="s">
        <v>1428</v>
      </c>
      <c r="D726" s="244">
        <v>27662</v>
      </c>
      <c r="E726" s="244">
        <v>34137.599999999999</v>
      </c>
      <c r="F726" s="54">
        <f t="shared" si="190"/>
        <v>123.40973176198395</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v>294910</v>
      </c>
      <c r="E742" s="244">
        <v>192353.18</v>
      </c>
      <c r="F742" s="54">
        <f t="shared" si="190"/>
        <v>65.224366755959437</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v>58627</v>
      </c>
      <c r="E773" s="244"/>
      <c r="F773" s="54">
        <f t="shared" si="190"/>
        <v>0</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86941</v>
      </c>
      <c r="E816" s="244">
        <v>105944.9</v>
      </c>
      <c r="F816" s="54">
        <f t="shared" si="190"/>
        <v>121.85838672202986</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146000</v>
      </c>
      <c r="E819" s="244">
        <v>149428</v>
      </c>
      <c r="F819" s="54">
        <f t="shared" si="190"/>
        <v>102.34794520547945</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v>82240</v>
      </c>
      <c r="E821" s="244">
        <v>65400</v>
      </c>
      <c r="F821" s="54">
        <f t="shared" si="190"/>
        <v>79.523346303501938</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v>945626</v>
      </c>
      <c r="E830" s="244">
        <v>1288080.05</v>
      </c>
      <c r="F830" s="54">
        <f t="shared" si="190"/>
        <v>136.21453407583971</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v>258454</v>
      </c>
      <c r="E953" s="244"/>
      <c r="F953" s="54">
        <f t="shared" si="190"/>
        <v>0</v>
      </c>
    </row>
    <row r="954" spans="1:6" ht="22.8" x14ac:dyDescent="0.2">
      <c r="A954" s="55">
        <v>54432</v>
      </c>
      <c r="B954" s="87" t="s">
        <v>1883</v>
      </c>
      <c r="C954" s="52" t="s">
        <v>1884</v>
      </c>
      <c r="D954" s="244">
        <v>846862</v>
      </c>
      <c r="E954" s="244">
        <v>884369.18</v>
      </c>
      <c r="F954" s="54">
        <f t="shared" si="190"/>
        <v>104.42896009030989</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D245" sqref="D245"/>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48</v>
      </c>
      <c r="B3" s="300" t="s">
        <v>40</v>
      </c>
      <c r="C3" s="301" t="s">
        <v>41</v>
      </c>
      <c r="D3" s="302" t="s">
        <v>1963</v>
      </c>
      <c r="E3" s="300" t="s">
        <v>1964</v>
      </c>
      <c r="F3" s="303" t="s">
        <v>51</v>
      </c>
    </row>
    <row r="4" spans="1:25" s="226" customFormat="1" ht="12" customHeight="1" x14ac:dyDescent="0.25">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100480207</v>
      </c>
      <c r="E6" s="231">
        <f t="shared" si="0"/>
        <v>93552895.079999998</v>
      </c>
      <c r="F6" s="232">
        <f t="shared" ref="F6:F260" si="1">IF(D6&gt;0,IF(E6/D6&gt;=100,"&gt;&gt;100",E6/D6*100),"-")</f>
        <v>93.105794537226615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85422126</v>
      </c>
      <c r="E7" s="106">
        <f t="shared" si="2"/>
        <v>78010868.370000005</v>
      </c>
      <c r="F7" s="95">
        <f t="shared" si="1"/>
        <v>91.32396022313938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14768620</v>
      </c>
      <c r="E8" s="106">
        <f>E9+E10-E11</f>
        <v>17568155.600000001</v>
      </c>
      <c r="F8" s="95">
        <f t="shared" si="1"/>
        <v>118.9559728667946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14703370</v>
      </c>
      <c r="E9" s="249">
        <v>17396655.600000001</v>
      </c>
      <c r="F9" s="95">
        <f t="shared" si="1"/>
        <v>118.31747143682027</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65250</v>
      </c>
      <c r="E10" s="249">
        <v>171500</v>
      </c>
      <c r="F10" s="95">
        <f t="shared" si="1"/>
        <v>262.83524904214562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60690757</v>
      </c>
      <c r="E12" s="106">
        <f t="shared" si="3"/>
        <v>60437114.769999996</v>
      </c>
      <c r="F12" s="95">
        <f t="shared" si="1"/>
        <v>99.582074367600981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54849854</v>
      </c>
      <c r="E13" s="106">
        <f t="shared" si="4"/>
        <v>55579568.299999997</v>
      </c>
      <c r="F13" s="95">
        <f t="shared" si="1"/>
        <v>101.33038512736971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33155314</v>
      </c>
      <c r="E15" s="249">
        <v>34825092.469999999</v>
      </c>
      <c r="F15" s="95">
        <f t="shared" si="1"/>
        <v>105.03623180887382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11396975</v>
      </c>
      <c r="E16" s="249">
        <v>12753245.33</v>
      </c>
      <c r="F16" s="95">
        <f t="shared" si="1"/>
        <v>111.90026590389117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20435219</v>
      </c>
      <c r="E17" s="249">
        <v>18850315.579999998</v>
      </c>
      <c r="F17" s="95">
        <f t="shared" si="1"/>
        <v>92.244255273212389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10137654</v>
      </c>
      <c r="E18" s="249">
        <v>10849085.08</v>
      </c>
      <c r="F18" s="95">
        <f t="shared" si="1"/>
        <v>107.01770922542828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4449956</v>
      </c>
      <c r="E19" s="106">
        <f t="shared" si="5"/>
        <v>3755331.790000001</v>
      </c>
      <c r="F19" s="95">
        <f t="shared" si="1"/>
        <v>84.390312848037169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1196136</v>
      </c>
      <c r="E20" s="249">
        <v>1260426.78</v>
      </c>
      <c r="F20" s="95">
        <f t="shared" si="1"/>
        <v>105.37487208812375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188525</v>
      </c>
      <c r="E21" s="249">
        <v>188525.1</v>
      </c>
      <c r="F21" s="95">
        <f t="shared" si="1"/>
        <v>100.00005304336295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147398</v>
      </c>
      <c r="E22" s="249">
        <v>217808.97</v>
      </c>
      <c r="F22" s="95">
        <f t="shared" si="1"/>
        <v>147.76928452217805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77270</v>
      </c>
      <c r="E25" s="249">
        <v>77270.5</v>
      </c>
      <c r="F25" s="95">
        <f t="shared" si="1"/>
        <v>100.0006470816617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4845318</v>
      </c>
      <c r="E26" s="249">
        <v>5236029.8600000003</v>
      </c>
      <c r="F26" s="95">
        <f t="shared" si="1"/>
        <v>108.06369901831006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2004691</v>
      </c>
      <c r="E28" s="249">
        <v>3224729.42</v>
      </c>
      <c r="F28" s="95">
        <f t="shared" si="1"/>
        <v>160.8591758031537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288038</v>
      </c>
      <c r="E29" s="106">
        <f t="shared" si="6"/>
        <v>229504.16999999998</v>
      </c>
      <c r="F29" s="95">
        <f t="shared" si="1"/>
        <v>79.678434789854109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691449</v>
      </c>
      <c r="E30" s="249">
        <v>673448.84</v>
      </c>
      <c r="F30" s="95">
        <f t="shared" si="1"/>
        <v>97.396747988644123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403411</v>
      </c>
      <c r="E34" s="249">
        <v>443944.67</v>
      </c>
      <c r="F34" s="95">
        <f t="shared" si="1"/>
        <v>110.04773543606892</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237956</v>
      </c>
      <c r="E35" s="106">
        <f t="shared" si="7"/>
        <v>236491.39</v>
      </c>
      <c r="F35" s="95">
        <f t="shared" si="1"/>
        <v>99.384503857856075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53075</v>
      </c>
      <c r="E36" s="249">
        <v>53075</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188650</v>
      </c>
      <c r="E37" s="249">
        <v>188650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3769</v>
      </c>
      <c r="E40" s="249">
        <v>5233.6099999999997</v>
      </c>
      <c r="F40" s="95">
        <f t="shared" si="1"/>
        <v>138.85937914566199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864953</v>
      </c>
      <c r="E45" s="106">
        <f t="shared" si="9"/>
        <v>636219.11999999918</v>
      </c>
      <c r="F45" s="95">
        <f t="shared" si="1"/>
        <v>73.555340001132919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92516</v>
      </c>
      <c r="E47" s="249">
        <v>92516.18</v>
      </c>
      <c r="F47" s="95">
        <f t="shared" si="1"/>
        <v>100.0001945609408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9616383</v>
      </c>
      <c r="E49" s="249">
        <v>9860345.4299999997</v>
      </c>
      <c r="F49" s="95">
        <f t="shared" si="1"/>
        <v>102.5369458558379</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8843946</v>
      </c>
      <c r="E50" s="249">
        <v>9316642.4900000002</v>
      </c>
      <c r="F50" s="95">
        <f t="shared" si="1"/>
        <v>105.34485952311331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764419</v>
      </c>
      <c r="E54" s="249">
        <v>899273.32</v>
      </c>
      <c r="F54" s="95">
        <f t="shared" si="1"/>
        <v>117.64141393659759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764419</v>
      </c>
      <c r="E55" s="249">
        <v>899273.32</v>
      </c>
      <c r="F55" s="95">
        <f t="shared" si="1"/>
        <v>117.64141393659759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9957151</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9957151</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5598</v>
      </c>
      <c r="E63" s="106">
        <f t="shared" si="12"/>
        <v>5598</v>
      </c>
      <c r="F63" s="95">
        <f t="shared" si="1"/>
        <v>100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5598</v>
      </c>
      <c r="E64" s="249">
        <v>5598</v>
      </c>
      <c r="F64" s="95">
        <f t="shared" si="1"/>
        <v>100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15058081</v>
      </c>
      <c r="E68" s="106">
        <f t="shared" si="13"/>
        <v>15542026.709999999</v>
      </c>
      <c r="F68" s="95">
        <f t="shared" si="1"/>
        <v>103.2138604514081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3643600</v>
      </c>
      <c r="E69" s="106">
        <f t="shared" si="14"/>
        <v>4009476.06</v>
      </c>
      <c r="F69" s="95">
        <f t="shared" si="1"/>
        <v>110.04160884839169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3643600</v>
      </c>
      <c r="E70" s="106">
        <f t="shared" si="15"/>
        <v>4009476.06</v>
      </c>
      <c r="F70" s="95">
        <f t="shared" si="1"/>
        <v>110.04160884839169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3643600</v>
      </c>
      <c r="E72" s="249">
        <v>4009476.06</v>
      </c>
      <c r="F72" s="95">
        <f t="shared" si="1"/>
        <v>110.04160884839169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1833</v>
      </c>
      <c r="E78" s="106">
        <f>E79+SUM(E82:E84)-E85+E86</f>
        <v>1073.69</v>
      </c>
      <c r="F78" s="95">
        <f t="shared" si="1"/>
        <v>58.575559192580471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757.59</v>
      </c>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1833</v>
      </c>
      <c r="E86" s="249">
        <v>316.10000000000002</v>
      </c>
      <c r="F86" s="95">
        <f t="shared" si="1"/>
        <v>17.244953627932354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25228</v>
      </c>
      <c r="E87" s="106">
        <f t="shared" si="17"/>
        <v>0</v>
      </c>
      <c r="F87" s="95">
        <f t="shared" si="1"/>
        <v>0</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25228</v>
      </c>
      <c r="E88" s="106">
        <f t="shared" si="18"/>
        <v>25228.13</v>
      </c>
      <c r="F88" s="95">
        <f t="shared" si="1"/>
        <v>100.00051530045981</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25228</v>
      </c>
      <c r="E92" s="249">
        <v>25228.13</v>
      </c>
      <c r="F92" s="95">
        <f t="shared" si="1"/>
        <v>100.00051530045981</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v>25228.13</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10205500</v>
      </c>
      <c r="E134" s="106">
        <f t="shared" si="23"/>
        <v>10205500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10205500</v>
      </c>
      <c r="E135" s="106">
        <f t="shared" si="24"/>
        <v>10205500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10205500</v>
      </c>
      <c r="E139" s="249">
        <v>10205500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709044</v>
      </c>
      <c r="E146" s="106">
        <f t="shared" si="26"/>
        <v>993306.26</v>
      </c>
      <c r="F146" s="95">
        <f t="shared" si="1"/>
        <v>140.09091960442512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52382</v>
      </c>
      <c r="E147" s="249">
        <v>31773.3</v>
      </c>
      <c r="F147" s="95">
        <f t="shared" si="1"/>
        <v>60.656905043717302</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164040</v>
      </c>
      <c r="E158" s="249">
        <v>41702.9</v>
      </c>
      <c r="F158" s="95">
        <f t="shared" si="1"/>
        <v>25.422396976347233</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1542901</v>
      </c>
      <c r="E159" s="249">
        <v>1577595.35</v>
      </c>
      <c r="F159" s="95">
        <f t="shared" si="1"/>
        <v>102.248643950584</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1050279</v>
      </c>
      <c r="E163" s="249">
        <v>657765.29</v>
      </c>
      <c r="F163" s="95">
        <f t="shared" si="1"/>
        <v>62.627672266131199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472876</v>
      </c>
      <c r="E170" s="106">
        <f t="shared" si="29"/>
        <v>332670.7</v>
      </c>
      <c r="F170" s="95">
        <f t="shared" si="1"/>
        <v>70.350514722675712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472876</v>
      </c>
      <c r="E173" s="249">
        <v>332670.7</v>
      </c>
      <c r="F173" s="95">
        <f t="shared" si="1"/>
        <v>70.350514722675712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100480207</v>
      </c>
      <c r="E175" s="106">
        <f t="shared" si="30"/>
        <v>93552895.080000013</v>
      </c>
      <c r="F175" s="95">
        <f t="shared" si="1"/>
        <v>93.105794537226643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18961126</v>
      </c>
      <c r="E176" s="106">
        <f t="shared" si="31"/>
        <v>12520234.880000001</v>
      </c>
      <c r="F176" s="95">
        <f t="shared" si="1"/>
        <v>66.031072627226891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2190481</v>
      </c>
      <c r="E177" s="106">
        <f t="shared" si="32"/>
        <v>1130875.78</v>
      </c>
      <c r="F177" s="95">
        <f t="shared" si="1"/>
        <v>51.626824428059415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470643</v>
      </c>
      <c r="E178" s="249">
        <v>335170.65000000002</v>
      </c>
      <c r="F178" s="95">
        <f t="shared" si="1"/>
        <v>71.21547542404754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774023</v>
      </c>
      <c r="E179" s="249">
        <v>567959.66</v>
      </c>
      <c r="F179" s="95">
        <f t="shared" si="1"/>
        <v>73.377620561662908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62933</v>
      </c>
      <c r="E180" s="106">
        <f t="shared" si="33"/>
        <v>3506.9</v>
      </c>
      <c r="F180" s="95">
        <f t="shared" si="1"/>
        <v>5.5724341760284748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60598</v>
      </c>
      <c r="E182" s="249">
        <v>211.4</v>
      </c>
      <c r="F182" s="95">
        <f t="shared" si="1"/>
        <v>0.34885639790092082</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2335</v>
      </c>
      <c r="E183" s="249">
        <v>3295.5</v>
      </c>
      <c r="F183" s="95">
        <f t="shared" si="1"/>
        <v>141.13490364025697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6903</v>
      </c>
      <c r="E184" s="249"/>
      <c r="F184" s="95">
        <f t="shared" si="1"/>
        <v>0</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8800</v>
      </c>
      <c r="E186" s="249">
        <v>9195</v>
      </c>
      <c r="F186" s="95">
        <f t="shared" si="1"/>
        <v>104.48863636363637</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133986</v>
      </c>
      <c r="E187" s="249">
        <v>132797</v>
      </c>
      <c r="F187" s="95">
        <f t="shared" si="1"/>
        <v>99.112593853089123</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733193</v>
      </c>
      <c r="E188" s="249">
        <v>82246.570000000007</v>
      </c>
      <c r="F188" s="95">
        <f t="shared" si="1"/>
        <v>11.217588002067668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1490082</v>
      </c>
      <c r="E189" s="249">
        <v>753666.55</v>
      </c>
      <c r="F189" s="95">
        <f t="shared" si="1"/>
        <v>50.578864116203007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15280563</v>
      </c>
      <c r="E206" s="106">
        <f t="shared" si="37"/>
        <v>10635692.550000001</v>
      </c>
      <c r="F206" s="95">
        <f t="shared" si="1"/>
        <v>69.602753183897747</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15280563</v>
      </c>
      <c r="E207" s="106">
        <f t="shared" si="38"/>
        <v>10635692.550000001</v>
      </c>
      <c r="F207" s="95">
        <f t="shared" si="1"/>
        <v>69.602753183897747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v>55555.4</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15280563</v>
      </c>
      <c r="E212" s="249">
        <v>10580137.15</v>
      </c>
      <c r="F212" s="95">
        <f t="shared" si="1"/>
        <v>69.23918411906682</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81519081</v>
      </c>
      <c r="E237" s="106">
        <f t="shared" si="41"/>
        <v>81032660.200000018</v>
      </c>
      <c r="F237" s="95">
        <f t="shared" si="1"/>
        <v>99.403304362570054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80744752</v>
      </c>
      <c r="E238" s="106">
        <f t="shared" si="42"/>
        <v>74192635.49000001</v>
      </c>
      <c r="F238" s="95">
        <f t="shared" si="1"/>
        <v>91.885396452762663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95867127</v>
      </c>
      <c r="E239" s="106">
        <f t="shared" si="43"/>
        <v>88637919.650000006</v>
      </c>
      <c r="F239" s="95">
        <f t="shared" si="1"/>
        <v>92.459138417697659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95867127</v>
      </c>
      <c r="E240" s="249">
        <v>88637919.650000006</v>
      </c>
      <c r="F240" s="95">
        <f t="shared" si="1"/>
        <v>92.459138417697659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15122375</v>
      </c>
      <c r="E242" s="106">
        <f t="shared" si="44"/>
        <v>14445284.16</v>
      </c>
      <c r="F242" s="95">
        <f t="shared" si="1"/>
        <v>95.522589275824728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15122375</v>
      </c>
      <c r="E243" s="249">
        <v>14445284.16</v>
      </c>
      <c r="F243" s="95">
        <f t="shared" si="1"/>
        <v>95.522589275824728</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65286</v>
      </c>
      <c r="E245" s="106">
        <f t="shared" si="45"/>
        <v>5846718.450000003</v>
      </c>
      <c r="F245" s="95">
        <f t="shared" si="1"/>
        <v>8955.5470544986711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56868026</v>
      </c>
      <c r="E246" s="106">
        <f t="shared" si="46"/>
        <v>61383485.650000006</v>
      </c>
      <c r="F246" s="95">
        <f t="shared" si="1"/>
        <v>107.9402433451796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40479426</v>
      </c>
      <c r="E247" s="249">
        <v>46984570.850000001</v>
      </c>
      <c r="F247" s="95">
        <f t="shared" si="1"/>
        <v>116.07024973624873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16388600</v>
      </c>
      <c r="E249" s="249">
        <v>14398914.800000001</v>
      </c>
      <c r="F249" s="95">
        <f t="shared" si="1"/>
        <v>87.859333927242105</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56802740</v>
      </c>
      <c r="E250" s="106">
        <f t="shared" si="47"/>
        <v>55536767.200000003</v>
      </c>
      <c r="F250" s="95">
        <f t="shared" si="1"/>
        <v>97.771282159980316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56802740</v>
      </c>
      <c r="E252" s="249">
        <v>55536767.200000003</v>
      </c>
      <c r="F252" s="95">
        <f t="shared" si="1"/>
        <v>97.771282159980316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709043</v>
      </c>
      <c r="E255" s="249">
        <v>993306.26</v>
      </c>
      <c r="F255" s="95">
        <f t="shared" si="1"/>
        <v>140.09111718189163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5988395</v>
      </c>
      <c r="E259" s="106">
        <f t="shared" si="49"/>
        <v>12889474.58</v>
      </c>
      <c r="F259" s="95">
        <f t="shared" si="1"/>
        <v>215.24088808436989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5988395</v>
      </c>
      <c r="E260" s="250">
        <v>12889474.58</v>
      </c>
      <c r="F260" s="99">
        <f t="shared" si="1"/>
        <v>215.24088808436989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25228</v>
      </c>
      <c r="E262" s="249">
        <v>25228.13</v>
      </c>
      <c r="F262" s="95">
        <f t="shared" ref="F262:F322" si="50">IF(D262&gt;0,IF(E262/D262&gt;=100,"&gt;&gt;100",E262/D262*100),"-")</f>
        <v>100.00051530045981</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1709657</v>
      </c>
      <c r="E264" s="249">
        <v>1591625.66</v>
      </c>
      <c r="F264" s="95">
        <f t="shared" si="50"/>
        <v>93.096197658360708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49666</v>
      </c>
      <c r="E265" s="249">
        <v>59445.89</v>
      </c>
      <c r="F265" s="95">
        <f t="shared" si="50"/>
        <v>119.69131800426851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113.39</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1833</v>
      </c>
      <c r="E271" s="249">
        <v>202.71</v>
      </c>
      <c r="F271" s="95">
        <f t="shared" si="50"/>
        <v>11.058919803600654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981110.59</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2190481</v>
      </c>
      <c r="E288" s="249">
        <v>149765.19</v>
      </c>
      <c r="F288" s="95">
        <f t="shared" si="50"/>
        <v>6.8370914881252105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603977.80000000005</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1490082</v>
      </c>
      <c r="E290" s="249">
        <v>149688.75</v>
      </c>
      <c r="F290" s="95">
        <f t="shared" si="50"/>
        <v>10.045671983152605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15280563</v>
      </c>
      <c r="E293" s="249">
        <v>10635692.550000001</v>
      </c>
      <c r="F293" s="95">
        <f t="shared" si="50"/>
        <v>69.602753183897747</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19775</v>
      </c>
      <c r="E295" s="249">
        <v>21428.5</v>
      </c>
      <c r="F295" s="95">
        <f t="shared" si="50"/>
        <v>108.36156763590392</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57357</v>
      </c>
      <c r="E299" s="249">
        <v>60818.07</v>
      </c>
      <c r="F299" s="95">
        <f t="shared" si="50"/>
        <v>106.03425911397039</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67" workbookViewId="0">
      <selection activeCell="J77" sqref="J77"/>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4877508</v>
      </c>
      <c r="E5" s="81">
        <f t="shared" si="0"/>
        <v>6965280.9899999993</v>
      </c>
      <c r="F5" s="82">
        <f t="shared" ref="F5:F141" si="1">IF(D5&gt;0,IF(E5/D5&gt;=100,"&gt;&gt;100",E5/D5*100),"-")</f>
        <v>142.80409155658995</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4582598</v>
      </c>
      <c r="E6" s="83">
        <f t="shared" si="2"/>
        <v>6772927.8099999996</v>
      </c>
      <c r="F6" s="65">
        <f t="shared" si="1"/>
        <v>147.79668236227573</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v>4582598</v>
      </c>
      <c r="E7" s="251">
        <v>6772927.8099999996</v>
      </c>
      <c r="F7" s="65">
        <f t="shared" si="1"/>
        <v>147.79668236227573</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v>294910</v>
      </c>
      <c r="E20" s="251">
        <v>192353.18</v>
      </c>
      <c r="F20" s="65">
        <f t="shared" si="1"/>
        <v>65.224366755959437</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422940</v>
      </c>
      <c r="E28" s="83">
        <f t="shared" si="6"/>
        <v>597576.06000000006</v>
      </c>
      <c r="F28" s="65">
        <f t="shared" si="1"/>
        <v>141.29097744360902</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v>422940</v>
      </c>
      <c r="E30" s="251">
        <v>597576.06000000006</v>
      </c>
      <c r="F30" s="65">
        <f t="shared" si="1"/>
        <v>141.29097744360902</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9883862</v>
      </c>
      <c r="E35" s="83">
        <f t="shared" si="7"/>
        <v>3889542.32</v>
      </c>
      <c r="F35" s="65">
        <f t="shared" si="1"/>
        <v>39.352454738846006</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9883862</v>
      </c>
      <c r="E36" s="83">
        <f t="shared" si="8"/>
        <v>3889542.32</v>
      </c>
      <c r="F36" s="65">
        <f t="shared" si="1"/>
        <v>39.352454738846006</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v>9883862</v>
      </c>
      <c r="E37" s="251">
        <v>3889542.32</v>
      </c>
      <c r="F37" s="65">
        <f t="shared" si="1"/>
        <v>39.352454738846006</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69766</v>
      </c>
      <c r="E75" s="83">
        <f t="shared" si="15"/>
        <v>371232</v>
      </c>
      <c r="F75" s="65">
        <f t="shared" si="1"/>
        <v>532.11019694407014</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v>69766</v>
      </c>
      <c r="E76" s="251">
        <v>138435</v>
      </c>
      <c r="F76" s="65">
        <f t="shared" si="1"/>
        <v>198.42760083708399</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v>232797</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2299910</v>
      </c>
      <c r="E82" s="83">
        <f t="shared" si="16"/>
        <v>1754403.2200000002</v>
      </c>
      <c r="F82" s="65">
        <f t="shared" si="1"/>
        <v>76.281385793357131</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v>1311884</v>
      </c>
      <c r="E84" s="251">
        <v>716432.55</v>
      </c>
      <c r="F84" s="65">
        <f t="shared" si="1"/>
        <v>54.610967890453729</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v>178000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v>988026</v>
      </c>
      <c r="E88" s="251">
        <v>859970.67</v>
      </c>
      <c r="F88" s="65">
        <f t="shared" si="1"/>
        <v>87.039275282229426</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105333</v>
      </c>
      <c r="E89" s="83">
        <f t="shared" si="17"/>
        <v>50607.31</v>
      </c>
      <c r="F89" s="65">
        <f t="shared" si="1"/>
        <v>48.045066598312019</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v>105333</v>
      </c>
      <c r="E106" s="251">
        <v>50607.31</v>
      </c>
      <c r="F106" s="65">
        <f t="shared" si="1"/>
        <v>48.045066598312019</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583603</v>
      </c>
      <c r="E107" s="83">
        <f t="shared" si="21"/>
        <v>1831548.68</v>
      </c>
      <c r="F107" s="65">
        <f t="shared" si="1"/>
        <v>313.83469241933295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v>352427</v>
      </c>
      <c r="E108" s="251">
        <v>1474230.73</v>
      </c>
      <c r="F108" s="65">
        <f t="shared" si="1"/>
        <v>418.30811203454897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v>82000</v>
      </c>
      <c r="E109" s="251">
        <v>80911.399999999994</v>
      </c>
      <c r="F109" s="65">
        <f t="shared" si="1"/>
        <v>98.672439024390229</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v>94497</v>
      </c>
      <c r="E111" s="251">
        <v>137383.59</v>
      </c>
      <c r="F111" s="65">
        <f t="shared" si="1"/>
        <v>145.38407568494239</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v>54679</v>
      </c>
      <c r="E113" s="251">
        <v>139022.96</v>
      </c>
      <c r="F113" s="65">
        <f t="shared" si="1"/>
        <v>254.25293074123522</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2486771</v>
      </c>
      <c r="E114" s="83">
        <f t="shared" si="22"/>
        <v>2516418.13</v>
      </c>
      <c r="F114" s="65">
        <f t="shared" si="1"/>
        <v>101.19219381277971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2340771</v>
      </c>
      <c r="E115" s="83">
        <f t="shared" si="23"/>
        <v>2372418.13</v>
      </c>
      <c r="F115" s="65">
        <f t="shared" si="1"/>
        <v>101.35199598764679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v>2340771</v>
      </c>
      <c r="E116" s="251">
        <v>2358908.13</v>
      </c>
      <c r="F116" s="65">
        <f t="shared" si="1"/>
        <v>100.7748357272027</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v>13510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78000</v>
      </c>
      <c r="E118" s="83">
        <f t="shared" si="24"/>
        <v>73500</v>
      </c>
      <c r="F118" s="65">
        <f t="shared" si="1"/>
        <v>94.230769230769226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v>78000</v>
      </c>
      <c r="E120" s="251">
        <v>73500</v>
      </c>
      <c r="F120" s="65">
        <f t="shared" si="1"/>
        <v>94.230769230769226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v>68000</v>
      </c>
      <c r="E125" s="251">
        <v>70500</v>
      </c>
      <c r="F125" s="65">
        <f t="shared" si="1"/>
        <v>103.6764705882353</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267727</v>
      </c>
      <c r="E129" s="83">
        <f t="shared" si="26"/>
        <v>243838.9</v>
      </c>
      <c r="F129" s="65">
        <f t="shared" si="1"/>
        <v>91.077440825915943</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v>82240</v>
      </c>
      <c r="E135" s="251">
        <v>65400</v>
      </c>
      <c r="F135" s="65">
        <f t="shared" si="1"/>
        <v>79.523346303501938</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v>185487</v>
      </c>
      <c r="E139" s="251"/>
      <c r="F139" s="65">
        <f t="shared" si="1"/>
        <v>0</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v>178438.9</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20997420</v>
      </c>
      <c r="E141" s="108">
        <f t="shared" si="28"/>
        <v>18220447.609999999</v>
      </c>
      <c r="F141" s="84">
        <f t="shared" si="1"/>
        <v>86.774697129456854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13" sqref="I13"/>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862762</v>
      </c>
      <c r="E5" s="109">
        <f t="shared" si="0"/>
        <v>10110.02</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862762</v>
      </c>
      <c r="E22" s="110">
        <f t="shared" si="3"/>
        <v>10110.02</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862762</v>
      </c>
      <c r="E23" s="110">
        <f t="shared" si="4"/>
        <v>10110.02</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v>10110</v>
      </c>
      <c r="E24" s="252">
        <v>10110.02</v>
      </c>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745827</v>
      </c>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v>106825</v>
      </c>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424542</v>
      </c>
      <c r="E38" s="110">
        <f>E39+E44</f>
        <v>424541.26</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424151</v>
      </c>
      <c r="E39" s="110">
        <f t="shared" si="5"/>
        <v>424150.69</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v>424151</v>
      </c>
      <c r="E41" s="252">
        <v>424150.69</v>
      </c>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391</v>
      </c>
      <c r="E44" s="110">
        <f t="shared" si="6"/>
        <v>390.57</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v>391</v>
      </c>
      <c r="E46" s="252">
        <v>390.57</v>
      </c>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18957459.25</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19094627.09</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14435379.489999998</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5315938.3099999996</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6684019.0199999996</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224639.35999999999</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320772.90000000002</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v>1295553.1000000001</v>
      </c>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594456.80000000005</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4045598.09</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613649.51</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v>613649.51</v>
      </c>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25531851.460000001</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15491317.41</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5447744.5300000003</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6890082.5599999996</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284065.33</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v>6903</v>
      </c>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320377.90000000002</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v>1296742.21</v>
      </c>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1245401.8799999999</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4782013.63</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5258520.42</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v>5258520.42</v>
      </c>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12520234.880000003</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702291.4</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418612.74</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285815.74</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165815.74</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v>20000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v>100000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132797</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v>132797</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283678.66000000003</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156750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v>81856.25</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v>45072.41</v>
      </c>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11817943.48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712263.07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469987.86</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v>10635692.550000001</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14"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37172</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1</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Provjera</v>
      </c>
      <c r="C16" s="118" t="s">
        <v>3018</v>
      </c>
      <c r="D16" s="125"/>
      <c r="E16" s="73">
        <f t="shared" si="5"/>
        <v>0</v>
      </c>
      <c r="F16" s="73">
        <f>MAX(L16:O16)</f>
        <v>1</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1</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5</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Stana</cp:lastModifiedBy>
  <cp:lastPrinted>2023-02-27T12:40:52Z</cp:lastPrinted>
  <dcterms:created xsi:type="dcterms:W3CDTF">2022-04-01T05:14:30Z</dcterms:created>
  <dcterms:modified xsi:type="dcterms:W3CDTF">2023-02-27T12:40:55Z</dcterms:modified>
</cp:coreProperties>
</file>