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ana\Documents\FINANCIJSKI IZVJEŠTAJI\2022\12.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6" windowHeight="9048"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E280" i="9" s="1"/>
  <c r="B280" i="9" s="1"/>
  <c r="G280" i="9"/>
  <c r="F280" i="9"/>
  <c r="H279" i="9"/>
  <c r="G279" i="9"/>
  <c r="E279" i="9" s="1"/>
  <c r="F279" i="9"/>
  <c r="F275" i="9" s="1"/>
  <c r="F278" i="9"/>
  <c r="F277" i="9"/>
  <c r="F276" i="9"/>
  <c r="L274" i="9"/>
  <c r="F274" i="9" s="1"/>
  <c r="H274" i="9"/>
  <c r="I273" i="9"/>
  <c r="E273" i="9" s="1"/>
  <c r="B273" i="9" s="1"/>
  <c r="H273" i="9"/>
  <c r="F273" i="9"/>
  <c r="E272" i="9"/>
  <c r="M271" i="9"/>
  <c r="L271" i="9"/>
  <c r="F271" i="9" s="1"/>
  <c r="E271" i="9"/>
  <c r="M270" i="9"/>
  <c r="L270" i="9"/>
  <c r="E270" i="9"/>
  <c r="M269" i="9"/>
  <c r="L269" i="9"/>
  <c r="E269" i="9"/>
  <c r="M268" i="9"/>
  <c r="L268" i="9"/>
  <c r="F268" i="9"/>
  <c r="E268" i="9"/>
  <c r="B268" i="9" s="1"/>
  <c r="M267" i="9"/>
  <c r="L267" i="9"/>
  <c r="F267" i="9" s="1"/>
  <c r="B267" i="9" s="1"/>
  <c r="E267" i="9"/>
  <c r="M266" i="9"/>
  <c r="L266" i="9"/>
  <c r="E266" i="9"/>
  <c r="M265" i="9"/>
  <c r="F265" i="9" s="1"/>
  <c r="B265" i="9" s="1"/>
  <c r="L265" i="9"/>
  <c r="E265" i="9"/>
  <c r="M264" i="9"/>
  <c r="L264" i="9"/>
  <c r="F264" i="9"/>
  <c r="E264" i="9"/>
  <c r="B264" i="9" s="1"/>
  <c r="M263" i="9"/>
  <c r="L263" i="9"/>
  <c r="F263" i="9" s="1"/>
  <c r="B263" i="9" s="1"/>
  <c r="E263" i="9"/>
  <c r="M262" i="9"/>
  <c r="L262" i="9"/>
  <c r="E262" i="9"/>
  <c r="M261" i="9"/>
  <c r="F261" i="9" s="1"/>
  <c r="L261" i="9"/>
  <c r="E261" i="9"/>
  <c r="B261" i="9"/>
  <c r="M260" i="9"/>
  <c r="L260" i="9"/>
  <c r="F260" i="9"/>
  <c r="E260" i="9"/>
  <c r="B260" i="9" s="1"/>
  <c r="M259" i="9"/>
  <c r="L259" i="9"/>
  <c r="F259" i="9" s="1"/>
  <c r="B259" i="9" s="1"/>
  <c r="E259" i="9"/>
  <c r="M258" i="9"/>
  <c r="L258" i="9"/>
  <c r="E258" i="9"/>
  <c r="M257" i="9"/>
  <c r="F257" i="9" s="1"/>
  <c r="B257" i="9" s="1"/>
  <c r="L257" i="9"/>
  <c r="E257" i="9"/>
  <c r="M256" i="9"/>
  <c r="L256" i="9"/>
  <c r="F256" i="9"/>
  <c r="E256" i="9"/>
  <c r="B256" i="9" s="1"/>
  <c r="M255" i="9"/>
  <c r="L255" i="9"/>
  <c r="F255" i="9" s="1"/>
  <c r="B255" i="9" s="1"/>
  <c r="E255" i="9"/>
  <c r="M254" i="9"/>
  <c r="L254" i="9"/>
  <c r="E254" i="9"/>
  <c r="M253" i="9"/>
  <c r="F253" i="9" s="1"/>
  <c r="B253" i="9" s="1"/>
  <c r="L253" i="9"/>
  <c r="E253" i="9"/>
  <c r="M252" i="9"/>
  <c r="L252" i="9"/>
  <c r="F252" i="9"/>
  <c r="E252" i="9"/>
  <c r="B252" i="9" s="1"/>
  <c r="M251" i="9"/>
  <c r="L251" i="9"/>
  <c r="F251" i="9" s="1"/>
  <c r="B251" i="9" s="1"/>
  <c r="E251" i="9"/>
  <c r="M250" i="9"/>
  <c r="L250" i="9"/>
  <c r="E250" i="9"/>
  <c r="M249" i="9"/>
  <c r="F249" i="9" s="1"/>
  <c r="B249" i="9" s="1"/>
  <c r="L249" i="9"/>
  <c r="E249" i="9"/>
  <c r="M248" i="9"/>
  <c r="L248" i="9"/>
  <c r="F248" i="9"/>
  <c r="E248" i="9"/>
  <c r="B248" i="9" s="1"/>
  <c r="M247" i="9"/>
  <c r="L247" i="9"/>
  <c r="F247" i="9" s="1"/>
  <c r="B247" i="9" s="1"/>
  <c r="E247" i="9"/>
  <c r="M246" i="9"/>
  <c r="L246" i="9"/>
  <c r="E246" i="9"/>
  <c r="M245" i="9"/>
  <c r="F245" i="9" s="1"/>
  <c r="L245" i="9"/>
  <c r="E245" i="9"/>
  <c r="B245" i="9"/>
  <c r="M244" i="9"/>
  <c r="L244" i="9"/>
  <c r="F244" i="9"/>
  <c r="E244" i="9"/>
  <c r="B244" i="9" s="1"/>
  <c r="M243" i="9"/>
  <c r="L243" i="9"/>
  <c r="F243" i="9" s="1"/>
  <c r="B243" i="9" s="1"/>
  <c r="E243" i="9"/>
  <c r="M242" i="9"/>
  <c r="L242" i="9"/>
  <c r="E242" i="9"/>
  <c r="M241" i="9"/>
  <c r="F241" i="9" s="1"/>
  <c r="B241" i="9" s="1"/>
  <c r="L241" i="9"/>
  <c r="E241" i="9"/>
  <c r="M240" i="9"/>
  <c r="L240" i="9"/>
  <c r="F240" i="9"/>
  <c r="E240" i="9"/>
  <c r="B240" i="9" s="1"/>
  <c r="M239" i="9"/>
  <c r="L239" i="9"/>
  <c r="F239" i="9" s="1"/>
  <c r="B239" i="9" s="1"/>
  <c r="E239" i="9"/>
  <c r="M238" i="9"/>
  <c r="L238" i="9"/>
  <c r="E238" i="9"/>
  <c r="M237" i="9"/>
  <c r="F237" i="9" s="1"/>
  <c r="B237" i="9" s="1"/>
  <c r="L237" i="9"/>
  <c r="E237" i="9"/>
  <c r="M236" i="9"/>
  <c r="L236" i="9"/>
  <c r="F236" i="9"/>
  <c r="E236" i="9"/>
  <c r="B236" i="9" s="1"/>
  <c r="M235" i="9"/>
  <c r="L235" i="9"/>
  <c r="F235" i="9" s="1"/>
  <c r="B235" i="9" s="1"/>
  <c r="E235" i="9"/>
  <c r="M234" i="9"/>
  <c r="L234" i="9"/>
  <c r="E234" i="9"/>
  <c r="M233" i="9"/>
  <c r="F233" i="9" s="1"/>
  <c r="B233" i="9" s="1"/>
  <c r="L233" i="9"/>
  <c r="E233" i="9"/>
  <c r="M232" i="9"/>
  <c r="L232" i="9"/>
  <c r="F232" i="9"/>
  <c r="E232" i="9"/>
  <c r="B232" i="9" s="1"/>
  <c r="M231" i="9"/>
  <c r="L231" i="9"/>
  <c r="F231" i="9" s="1"/>
  <c r="B231" i="9" s="1"/>
  <c r="E231" i="9"/>
  <c r="M230" i="9"/>
  <c r="L230" i="9"/>
  <c r="E230" i="9"/>
  <c r="M229" i="9"/>
  <c r="F229" i="9" s="1"/>
  <c r="L229" i="9"/>
  <c r="E229" i="9"/>
  <c r="B229" i="9"/>
  <c r="M228" i="9"/>
  <c r="L228" i="9"/>
  <c r="F228" i="9"/>
  <c r="E228" i="9"/>
  <c r="B228" i="9" s="1"/>
  <c r="M227" i="9"/>
  <c r="L227" i="9"/>
  <c r="F227" i="9" s="1"/>
  <c r="B227" i="9" s="1"/>
  <c r="E227" i="9"/>
  <c r="M226" i="9"/>
  <c r="L226" i="9"/>
  <c r="E226" i="9"/>
  <c r="H225" i="9"/>
  <c r="E225" i="9" s="1"/>
  <c r="B225" i="9" s="1"/>
  <c r="G225" i="9"/>
  <c r="F225" i="9"/>
  <c r="M224" i="9"/>
  <c r="L224" i="9"/>
  <c r="F224" i="9" s="1"/>
  <c r="E224" i="9"/>
  <c r="M223" i="9"/>
  <c r="L223" i="9"/>
  <c r="F223" i="9"/>
  <c r="E223" i="9"/>
  <c r="B223" i="9" s="1"/>
  <c r="M222" i="9"/>
  <c r="L222" i="9"/>
  <c r="E222" i="9"/>
  <c r="M221" i="9"/>
  <c r="L221" i="9"/>
  <c r="E221" i="9"/>
  <c r="M220" i="9"/>
  <c r="L220" i="9"/>
  <c r="E220" i="9"/>
  <c r="M219" i="9"/>
  <c r="L219" i="9"/>
  <c r="F219" i="9" s="1"/>
  <c r="E219" i="9"/>
  <c r="M218" i="9"/>
  <c r="L218" i="9"/>
  <c r="E218" i="9"/>
  <c r="M217" i="9"/>
  <c r="L217" i="9"/>
  <c r="E217" i="9"/>
  <c r="M216" i="9"/>
  <c r="L216" i="9"/>
  <c r="E216" i="9"/>
  <c r="M215" i="9"/>
  <c r="L215" i="9"/>
  <c r="F215" i="9"/>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G143" i="9"/>
  <c r="F143" i="9"/>
  <c r="F142" i="9"/>
  <c r="H141" i="9"/>
  <c r="G141" i="9"/>
  <c r="E141" i="9" s="1"/>
  <c r="F141" i="9"/>
  <c r="H140" i="9"/>
  <c r="G140" i="9"/>
  <c r="E140" i="9" s="1"/>
  <c r="F140" i="9"/>
  <c r="B140" i="9"/>
  <c r="H139" i="9"/>
  <c r="G139" i="9"/>
  <c r="F139" i="9"/>
  <c r="E139" i="9"/>
  <c r="B139" i="9" s="1"/>
  <c r="H138" i="9"/>
  <c r="G138" i="9"/>
  <c r="F138" i="9"/>
  <c r="E138" i="9"/>
  <c r="H137" i="9"/>
  <c r="G137" i="9"/>
  <c r="E137" i="9" s="1"/>
  <c r="F137" i="9"/>
  <c r="H136" i="9"/>
  <c r="G136" i="9"/>
  <c r="E136" i="9" s="1"/>
  <c r="F136" i="9"/>
  <c r="B136" i="9"/>
  <c r="H135" i="9"/>
  <c r="G135" i="9"/>
  <c r="F135" i="9"/>
  <c r="E135" i="9"/>
  <c r="B135" i="9" s="1"/>
  <c r="H134" i="9"/>
  <c r="G134" i="9"/>
  <c r="F134" i="9"/>
  <c r="E134" i="9"/>
  <c r="H133" i="9"/>
  <c r="G133" i="9"/>
  <c r="E133" i="9" s="1"/>
  <c r="B133" i="9" s="1"/>
  <c r="F133" i="9"/>
  <c r="H132" i="9"/>
  <c r="G132" i="9"/>
  <c r="E132" i="9" s="1"/>
  <c r="F132" i="9"/>
  <c r="B132" i="9"/>
  <c r="H131" i="9"/>
  <c r="G131" i="9"/>
  <c r="F131" i="9"/>
  <c r="E131" i="9"/>
  <c r="B131" i="9" s="1"/>
  <c r="H130" i="9"/>
  <c r="G130" i="9"/>
  <c r="F130" i="9"/>
  <c r="E130" i="9"/>
  <c r="H129" i="9"/>
  <c r="G129" i="9"/>
  <c r="E129" i="9" s="1"/>
  <c r="F129" i="9"/>
  <c r="H128" i="9"/>
  <c r="G128" i="9"/>
  <c r="E128" i="9" s="1"/>
  <c r="F128" i="9"/>
  <c r="B128" i="9"/>
  <c r="H127" i="9"/>
  <c r="G127" i="9"/>
  <c r="F127" i="9"/>
  <c r="E127" i="9"/>
  <c r="B127" i="9" s="1"/>
  <c r="H126" i="9"/>
  <c r="G126" i="9"/>
  <c r="F126" i="9"/>
  <c r="E126" i="9"/>
  <c r="H125" i="9"/>
  <c r="G125" i="9"/>
  <c r="E125" i="9" s="1"/>
  <c r="F125" i="9"/>
  <c r="H124" i="9"/>
  <c r="G124" i="9"/>
  <c r="E124" i="9" s="1"/>
  <c r="F124" i="9"/>
  <c r="B124" i="9"/>
  <c r="H123" i="9"/>
  <c r="G123" i="9"/>
  <c r="F123" i="9"/>
  <c r="E123" i="9"/>
  <c r="B123" i="9" s="1"/>
  <c r="H122" i="9"/>
  <c r="G122" i="9"/>
  <c r="F122" i="9"/>
  <c r="E122" i="9"/>
  <c r="H121" i="9"/>
  <c r="G121" i="9"/>
  <c r="E121" i="9" s="1"/>
  <c r="F121" i="9"/>
  <c r="H120" i="9"/>
  <c r="G120" i="9"/>
  <c r="E120" i="9" s="1"/>
  <c r="F120" i="9"/>
  <c r="B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H113" i="9"/>
  <c r="G113" i="9"/>
  <c r="E113" i="9" s="1"/>
  <c r="F113" i="9"/>
  <c r="H112" i="9"/>
  <c r="G112" i="9"/>
  <c r="E112" i="9" s="1"/>
  <c r="F112" i="9"/>
  <c r="B112" i="9"/>
  <c r="H111" i="9"/>
  <c r="G111" i="9"/>
  <c r="F111" i="9"/>
  <c r="E111" i="9"/>
  <c r="B111" i="9" s="1"/>
  <c r="H110" i="9"/>
  <c r="G110" i="9"/>
  <c r="F110" i="9"/>
  <c r="E110" i="9"/>
  <c r="H109" i="9"/>
  <c r="G109" i="9"/>
  <c r="E109" i="9" s="1"/>
  <c r="F109" i="9"/>
  <c r="H108" i="9"/>
  <c r="G108" i="9"/>
  <c r="E108" i="9" s="1"/>
  <c r="F108" i="9"/>
  <c r="B108" i="9"/>
  <c r="H107" i="9"/>
  <c r="G107" i="9"/>
  <c r="F107" i="9"/>
  <c r="E107" i="9"/>
  <c r="B107" i="9" s="1"/>
  <c r="H106" i="9"/>
  <c r="G106" i="9"/>
  <c r="F106" i="9"/>
  <c r="E106" i="9"/>
  <c r="H105" i="9"/>
  <c r="G105" i="9"/>
  <c r="E105" i="9" s="1"/>
  <c r="F105" i="9"/>
  <c r="H104" i="9"/>
  <c r="G104" i="9"/>
  <c r="E104" i="9" s="1"/>
  <c r="F104" i="9"/>
  <c r="B104" i="9"/>
  <c r="H103" i="9"/>
  <c r="G103" i="9"/>
  <c r="F103" i="9"/>
  <c r="E103" i="9"/>
  <c r="B103" i="9" s="1"/>
  <c r="H102" i="9"/>
  <c r="G102" i="9"/>
  <c r="F102" i="9"/>
  <c r="E102" i="9"/>
  <c r="H101" i="9"/>
  <c r="G101" i="9"/>
  <c r="E101" i="9" s="1"/>
  <c r="B101" i="9" s="1"/>
  <c r="F101" i="9"/>
  <c r="H100" i="9"/>
  <c r="G100" i="9"/>
  <c r="E100" i="9" s="1"/>
  <c r="F100" i="9"/>
  <c r="B100" i="9"/>
  <c r="H99" i="9"/>
  <c r="G99" i="9"/>
  <c r="F99" i="9"/>
  <c r="E99" i="9"/>
  <c r="B99" i="9" s="1"/>
  <c r="H98" i="9"/>
  <c r="G98" i="9"/>
  <c r="F98" i="9"/>
  <c r="E98" i="9"/>
  <c r="H97" i="9"/>
  <c r="G97" i="9"/>
  <c r="E97" i="9" s="1"/>
  <c r="F97" i="9"/>
  <c r="H96" i="9"/>
  <c r="G96" i="9"/>
  <c r="E96" i="9" s="1"/>
  <c r="F96" i="9"/>
  <c r="B96" i="9"/>
  <c r="H95" i="9"/>
  <c r="G95" i="9"/>
  <c r="F95" i="9"/>
  <c r="E95" i="9"/>
  <c r="B95" i="9" s="1"/>
  <c r="H94" i="9"/>
  <c r="G94" i="9"/>
  <c r="F94" i="9"/>
  <c r="E94" i="9"/>
  <c r="H93" i="9"/>
  <c r="G93" i="9"/>
  <c r="E93" i="9" s="1"/>
  <c r="F93" i="9"/>
  <c r="H92" i="9"/>
  <c r="G92" i="9"/>
  <c r="E92" i="9" s="1"/>
  <c r="B92" i="9" s="1"/>
  <c r="F92" i="9"/>
  <c r="H91" i="9"/>
  <c r="E91" i="9" s="1"/>
  <c r="B91" i="9" s="1"/>
  <c r="G91" i="9"/>
  <c r="F91" i="9"/>
  <c r="H90" i="9"/>
  <c r="G90" i="9"/>
  <c r="F90" i="9"/>
  <c r="E90" i="9"/>
  <c r="B90" i="9" s="1"/>
  <c r="H89" i="9"/>
  <c r="G89" i="9"/>
  <c r="F89" i="9"/>
  <c r="H88" i="9"/>
  <c r="E88" i="9" s="1"/>
  <c r="B88" i="9" s="1"/>
  <c r="G88" i="9"/>
  <c r="F88" i="9"/>
  <c r="H87" i="9"/>
  <c r="G87" i="9"/>
  <c r="F87" i="9"/>
  <c r="E87" i="9"/>
  <c r="B87" i="9" s="1"/>
  <c r="H86" i="9"/>
  <c r="G86" i="9"/>
  <c r="E86" i="9" s="1"/>
  <c r="F86" i="9"/>
  <c r="H85" i="9"/>
  <c r="G85" i="9"/>
  <c r="E85" i="9" s="1"/>
  <c r="B85" i="9" s="1"/>
  <c r="F85" i="9"/>
  <c r="H84" i="9"/>
  <c r="G84" i="9"/>
  <c r="E84" i="9" s="1"/>
  <c r="B84" i="9" s="1"/>
  <c r="F84" i="9"/>
  <c r="H83" i="9"/>
  <c r="E83" i="9" s="1"/>
  <c r="G83" i="9"/>
  <c r="F83" i="9"/>
  <c r="B83" i="9"/>
  <c r="H82" i="9"/>
  <c r="G82" i="9"/>
  <c r="F82" i="9"/>
  <c r="E82" i="9"/>
  <c r="B82" i="9" s="1"/>
  <c r="H81" i="9"/>
  <c r="G81" i="9"/>
  <c r="F81" i="9"/>
  <c r="H80" i="9"/>
  <c r="G80" i="9"/>
  <c r="F80" i="9"/>
  <c r="E80" i="9"/>
  <c r="B80" i="9" s="1"/>
  <c r="H79" i="9"/>
  <c r="G79" i="9"/>
  <c r="F79" i="9"/>
  <c r="E79" i="9"/>
  <c r="H78" i="9"/>
  <c r="G78" i="9"/>
  <c r="E78" i="9" s="1"/>
  <c r="F78" i="9"/>
  <c r="H77" i="9"/>
  <c r="G77" i="9"/>
  <c r="E77" i="9" s="1"/>
  <c r="F77" i="9"/>
  <c r="H76" i="9"/>
  <c r="G76" i="9"/>
  <c r="E76" i="9" s="1"/>
  <c r="B76" i="9" s="1"/>
  <c r="F76" i="9"/>
  <c r="H75" i="9"/>
  <c r="E75" i="9" s="1"/>
  <c r="B75" i="9" s="1"/>
  <c r="G75" i="9"/>
  <c r="F75" i="9"/>
  <c r="H74" i="9"/>
  <c r="G74" i="9"/>
  <c r="F74" i="9"/>
  <c r="E74" i="9"/>
  <c r="B74" i="9" s="1"/>
  <c r="H73" i="9"/>
  <c r="G73" i="9"/>
  <c r="F73" i="9"/>
  <c r="H72" i="9"/>
  <c r="E72" i="9" s="1"/>
  <c r="B72" i="9" s="1"/>
  <c r="G72" i="9"/>
  <c r="F72" i="9"/>
  <c r="H71" i="9"/>
  <c r="G71" i="9"/>
  <c r="F71" i="9"/>
  <c r="E71" i="9"/>
  <c r="B71" i="9" s="1"/>
  <c r="H70" i="9"/>
  <c r="G70" i="9"/>
  <c r="F70" i="9"/>
  <c r="H69" i="9"/>
  <c r="G69" i="9"/>
  <c r="F69" i="9"/>
  <c r="H68" i="9"/>
  <c r="G68" i="9"/>
  <c r="E68" i="9" s="1"/>
  <c r="B68" i="9" s="1"/>
  <c r="F68" i="9"/>
  <c r="H67" i="9"/>
  <c r="G67" i="9"/>
  <c r="F67" i="9"/>
  <c r="H66" i="9"/>
  <c r="G66" i="9"/>
  <c r="F66" i="9"/>
  <c r="E66" i="9"/>
  <c r="B66" i="9" s="1"/>
  <c r="H65" i="9"/>
  <c r="G65" i="9"/>
  <c r="F65" i="9"/>
  <c r="E65" i="9"/>
  <c r="B65" i="9" s="1"/>
  <c r="H64" i="9"/>
  <c r="G64" i="9"/>
  <c r="F64" i="9"/>
  <c r="E64" i="9"/>
  <c r="H63" i="9"/>
  <c r="G63" i="9"/>
  <c r="E63" i="9" s="1"/>
  <c r="F63" i="9"/>
  <c r="H62" i="9"/>
  <c r="G62" i="9"/>
  <c r="E62" i="9" s="1"/>
  <c r="F62" i="9"/>
  <c r="B62" i="9"/>
  <c r="H61" i="9"/>
  <c r="G61" i="9"/>
  <c r="F61" i="9"/>
  <c r="E61" i="9"/>
  <c r="B61" i="9" s="1"/>
  <c r="H60" i="9"/>
  <c r="G60" i="9"/>
  <c r="F60" i="9"/>
  <c r="E60" i="9"/>
  <c r="H59" i="9"/>
  <c r="G59" i="9"/>
  <c r="E59" i="9" s="1"/>
  <c r="F59" i="9"/>
  <c r="H58" i="9"/>
  <c r="G58" i="9"/>
  <c r="E58" i="9" s="1"/>
  <c r="F58" i="9"/>
  <c r="B58" i="9"/>
  <c r="H57" i="9"/>
  <c r="G57" i="9"/>
  <c r="F57" i="9"/>
  <c r="E57" i="9"/>
  <c r="B57" i="9" s="1"/>
  <c r="H56" i="9"/>
  <c r="E56" i="9" s="1"/>
  <c r="G56" i="9"/>
  <c r="F56" i="9"/>
  <c r="H55" i="9"/>
  <c r="G55" i="9"/>
  <c r="E55" i="9" s="1"/>
  <c r="F55" i="9"/>
  <c r="H54" i="9"/>
  <c r="G54" i="9"/>
  <c r="E54" i="9" s="1"/>
  <c r="F54" i="9"/>
  <c r="B54" i="9"/>
  <c r="H53" i="9"/>
  <c r="E53" i="9" s="1"/>
  <c r="B53" i="9" s="1"/>
  <c r="G53" i="9"/>
  <c r="F53" i="9"/>
  <c r="H52" i="9"/>
  <c r="G52" i="9"/>
  <c r="F52" i="9"/>
  <c r="E52" i="9"/>
  <c r="H51" i="9"/>
  <c r="G51" i="9"/>
  <c r="E51" i="9" s="1"/>
  <c r="F51" i="9"/>
  <c r="H50" i="9"/>
  <c r="G50" i="9"/>
  <c r="E50" i="9" s="1"/>
  <c r="F50" i="9"/>
  <c r="B50" i="9"/>
  <c r="H49" i="9"/>
  <c r="G49" i="9"/>
  <c r="F49" i="9"/>
  <c r="E49" i="9"/>
  <c r="B49" i="9" s="1"/>
  <c r="H48" i="9"/>
  <c r="G48" i="9"/>
  <c r="F48" i="9"/>
  <c r="E48" i="9"/>
  <c r="H47" i="9"/>
  <c r="G47" i="9"/>
  <c r="E47" i="9" s="1"/>
  <c r="F47" i="9"/>
  <c r="H46" i="9"/>
  <c r="G46" i="9"/>
  <c r="E46" i="9" s="1"/>
  <c r="B46" i="9" s="1"/>
  <c r="F46" i="9"/>
  <c r="H45" i="9"/>
  <c r="E45" i="9" s="1"/>
  <c r="B45" i="9" s="1"/>
  <c r="G45" i="9"/>
  <c r="F45" i="9"/>
  <c r="H44" i="9"/>
  <c r="E44" i="9" s="1"/>
  <c r="G44" i="9"/>
  <c r="F44" i="9"/>
  <c r="H43" i="9"/>
  <c r="G43" i="9"/>
  <c r="F43" i="9"/>
  <c r="H42" i="9"/>
  <c r="G42" i="9"/>
  <c r="E42" i="9" s="1"/>
  <c r="B42" i="9" s="1"/>
  <c r="F42" i="9"/>
  <c r="H41" i="9"/>
  <c r="E41" i="9" s="1"/>
  <c r="B41" i="9" s="1"/>
  <c r="G41" i="9"/>
  <c r="F41" i="9"/>
  <c r="H40" i="9"/>
  <c r="E40" i="9" s="1"/>
  <c r="G40" i="9"/>
  <c r="F40" i="9"/>
  <c r="H39" i="9"/>
  <c r="G39" i="9"/>
  <c r="F39" i="9"/>
  <c r="H38" i="9"/>
  <c r="G38" i="9"/>
  <c r="E38" i="9" s="1"/>
  <c r="F38" i="9"/>
  <c r="B38" i="9"/>
  <c r="H37" i="9"/>
  <c r="E37" i="9" s="1"/>
  <c r="B37" i="9" s="1"/>
  <c r="G37" i="9"/>
  <c r="F37" i="9"/>
  <c r="H36" i="9"/>
  <c r="G36" i="9"/>
  <c r="F36" i="9"/>
  <c r="E36" i="9"/>
  <c r="H35" i="9"/>
  <c r="G35" i="9"/>
  <c r="E35" i="9" s="1"/>
  <c r="F35" i="9"/>
  <c r="H34" i="9"/>
  <c r="G34" i="9"/>
  <c r="E34" i="9" s="1"/>
  <c r="F34" i="9"/>
  <c r="B34" i="9"/>
  <c r="H33" i="9"/>
  <c r="E33" i="9" s="1"/>
  <c r="B33" i="9" s="1"/>
  <c r="G33" i="9"/>
  <c r="F33" i="9"/>
  <c r="H32" i="9"/>
  <c r="G32" i="9"/>
  <c r="F32" i="9"/>
  <c r="E32" i="9"/>
  <c r="H31" i="9"/>
  <c r="G31" i="9"/>
  <c r="E31" i="9" s="1"/>
  <c r="F31" i="9"/>
  <c r="H30" i="9"/>
  <c r="G30" i="9"/>
  <c r="E30" i="9" s="1"/>
  <c r="F30" i="9"/>
  <c r="B30" i="9"/>
  <c r="H29" i="9"/>
  <c r="G29" i="9"/>
  <c r="F29" i="9"/>
  <c r="E29" i="9"/>
  <c r="B29" i="9" s="1"/>
  <c r="H28" i="9"/>
  <c r="G28" i="9"/>
  <c r="E28" i="9" s="1"/>
  <c r="B28" i="9" s="1"/>
  <c r="F28" i="9"/>
  <c r="H27" i="9"/>
  <c r="G27" i="9"/>
  <c r="F27" i="9"/>
  <c r="H26" i="9"/>
  <c r="G26" i="9"/>
  <c r="F26" i="9"/>
  <c r="H25" i="9"/>
  <c r="G25" i="9"/>
  <c r="F25" i="9"/>
  <c r="H24" i="9"/>
  <c r="E24" i="9" s="1"/>
  <c r="B24" i="9" s="1"/>
  <c r="G24" i="9"/>
  <c r="F24" i="9"/>
  <c r="H23" i="9"/>
  <c r="G23" i="9"/>
  <c r="F23" i="9"/>
  <c r="H22" i="9"/>
  <c r="E22" i="9" s="1"/>
  <c r="B22" i="9" s="1"/>
  <c r="G22" i="9"/>
  <c r="F22" i="9"/>
  <c r="H21" i="9"/>
  <c r="E21" i="9" s="1"/>
  <c r="B21" i="9" s="1"/>
  <c r="G21" i="9"/>
  <c r="F21" i="9"/>
  <c r="F20" i="9"/>
  <c r="F4" i="9"/>
  <c r="O3" i="9"/>
  <c r="G274" i="9" s="1"/>
  <c r="I3" i="9"/>
  <c r="H3" i="9"/>
  <c r="G3" i="9"/>
  <c r="D101" i="8"/>
  <c r="I36" i="3" s="1"/>
  <c r="D95" i="8"/>
  <c r="D90" i="8"/>
  <c r="C1565" i="1" s="1"/>
  <c r="H1565" i="1" s="1"/>
  <c r="D85" i="8"/>
  <c r="D80" i="8"/>
  <c r="D75" i="8"/>
  <c r="D70" i="8"/>
  <c r="D65" i="8"/>
  <c r="D60" i="8"/>
  <c r="D55" i="8"/>
  <c r="D49" i="8" s="1"/>
  <c r="C1524" i="1" s="1"/>
  <c r="D50" i="8"/>
  <c r="D44" i="8"/>
  <c r="D36" i="8"/>
  <c r="D26" i="8"/>
  <c r="D18" i="8"/>
  <c r="C1493" i="1" s="1"/>
  <c r="D8" i="8"/>
  <c r="E44" i="7"/>
  <c r="D44" i="7"/>
  <c r="H32" i="3" s="1"/>
  <c r="E39" i="7"/>
  <c r="E38" i="7" s="1"/>
  <c r="D39" i="7"/>
  <c r="D38" i="7" s="1"/>
  <c r="C1469" i="1" s="1"/>
  <c r="E30" i="7"/>
  <c r="D30" i="7"/>
  <c r="E23" i="7"/>
  <c r="E22" i="7" s="1"/>
  <c r="I30" i="3" s="1"/>
  <c r="D23" i="7"/>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E114" i="6" s="1"/>
  <c r="D1408" i="1" s="1"/>
  <c r="D115" i="6"/>
  <c r="D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D1376" i="1" s="1"/>
  <c r="D82" i="6"/>
  <c r="F81" i="6"/>
  <c r="F80" i="6"/>
  <c r="F79" i="6"/>
  <c r="F78" i="6"/>
  <c r="F77" i="6"/>
  <c r="F76" i="6"/>
  <c r="E75" i="6"/>
  <c r="D1369" i="1" s="1"/>
  <c r="D75" i="6"/>
  <c r="C1369" i="1"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1300" i="1" s="1"/>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1223" i="1" s="1"/>
  <c r="D246" i="5"/>
  <c r="D245" i="5"/>
  <c r="F245" i="5" s="1"/>
  <c r="F244" i="5"/>
  <c r="F243" i="5"/>
  <c r="E242" i="5"/>
  <c r="D1219" i="1" s="1"/>
  <c r="D242" i="5"/>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F191" i="5"/>
  <c r="E191" i="5"/>
  <c r="D191" i="5"/>
  <c r="E190" i="5"/>
  <c r="F189" i="5"/>
  <c r="F188" i="5"/>
  <c r="F187" i="5"/>
  <c r="F186" i="5"/>
  <c r="F185" i="5"/>
  <c r="F184" i="5"/>
  <c r="F183" i="5"/>
  <c r="F182" i="5"/>
  <c r="F181" i="5"/>
  <c r="E180" i="5"/>
  <c r="D180" i="5"/>
  <c r="F179" i="5"/>
  <c r="F178" i="5"/>
  <c r="E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120" i="1" s="1"/>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87" i="5"/>
  <c r="D87" i="5"/>
  <c r="F86" i="5"/>
  <c r="F85" i="5"/>
  <c r="F84" i="5"/>
  <c r="F83" i="5"/>
  <c r="F82" i="5"/>
  <c r="F81" i="5"/>
  <c r="F80" i="5"/>
  <c r="F79" i="5"/>
  <c r="E79" i="5"/>
  <c r="D79" i="5"/>
  <c r="E78" i="5"/>
  <c r="D1056" i="1" s="1"/>
  <c r="H1056" i="1" s="1"/>
  <c r="D78" i="5"/>
  <c r="F77" i="5"/>
  <c r="F76" i="5"/>
  <c r="F75" i="5"/>
  <c r="F74" i="5"/>
  <c r="F73" i="5"/>
  <c r="F72" i="5"/>
  <c r="F71" i="5"/>
  <c r="E70" i="5"/>
  <c r="D70" i="5"/>
  <c r="E69" i="5"/>
  <c r="D1047" i="1" s="1"/>
  <c r="F67" i="5"/>
  <c r="F66" i="5"/>
  <c r="F65" i="5"/>
  <c r="F64" i="5"/>
  <c r="E63" i="5"/>
  <c r="D1041" i="1" s="1"/>
  <c r="D63" i="5"/>
  <c r="F62" i="5"/>
  <c r="F61" i="5"/>
  <c r="F60" i="5"/>
  <c r="F59" i="5"/>
  <c r="F58" i="5"/>
  <c r="F57" i="5"/>
  <c r="E56" i="5"/>
  <c r="D56" i="5"/>
  <c r="C1034" i="1" s="1"/>
  <c r="F55" i="5"/>
  <c r="F54" i="5"/>
  <c r="F53" i="5"/>
  <c r="E52" i="5"/>
  <c r="D52" i="5"/>
  <c r="F52" i="5" s="1"/>
  <c r="F51" i="5"/>
  <c r="F50" i="5"/>
  <c r="F49" i="5"/>
  <c r="F48" i="5"/>
  <c r="F47" i="5"/>
  <c r="F46" i="5"/>
  <c r="E45" i="5"/>
  <c r="D45" i="5"/>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C599" i="1" s="1"/>
  <c r="F604" i="4"/>
  <c r="F603" i="4"/>
  <c r="E603" i="4"/>
  <c r="H142" i="9" s="1"/>
  <c r="D603" i="4"/>
  <c r="G142"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74" i="1" s="1"/>
  <c r="D581" i="4"/>
  <c r="F580" i="4"/>
  <c r="D580" i="4"/>
  <c r="F579" i="4"/>
  <c r="F578" i="4"/>
  <c r="F577" i="4"/>
  <c r="E577" i="4"/>
  <c r="D577" i="4"/>
  <c r="F576" i="4"/>
  <c r="F575" i="4"/>
  <c r="E574" i="4"/>
  <c r="D574" i="4"/>
  <c r="F574" i="4" s="1"/>
  <c r="F573" i="4"/>
  <c r="F572" i="4"/>
  <c r="E571" i="4"/>
  <c r="D565" i="1" s="1"/>
  <c r="D571" i="4"/>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D457" i="1" s="1"/>
  <c r="D463" i="4"/>
  <c r="F462" i="4"/>
  <c r="F461" i="4"/>
  <c r="F460" i="4"/>
  <c r="E460" i="4"/>
  <c r="D460" i="4"/>
  <c r="F458" i="4"/>
  <c r="F457" i="4"/>
  <c r="F456" i="4"/>
  <c r="E455" i="4"/>
  <c r="D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21" i="4"/>
  <c r="D415" i="1" s="1"/>
  <c r="E418" i="4"/>
  <c r="D413" i="1" s="1"/>
  <c r="D418" i="4"/>
  <c r="E417" i="4"/>
  <c r="D417" i="4"/>
  <c r="E416" i="4"/>
  <c r="D416" i="4"/>
  <c r="F416" i="4" s="1"/>
  <c r="F411" i="4"/>
  <c r="F410" i="4"/>
  <c r="F409" i="4"/>
  <c r="F406" i="4"/>
  <c r="F405" i="4"/>
  <c r="F404" i="4"/>
  <c r="F403" i="4"/>
  <c r="E402" i="4"/>
  <c r="D402" i="4"/>
  <c r="F402" i="4" s="1"/>
  <c r="F401" i="4"/>
  <c r="F400" i="4"/>
  <c r="E400" i="4"/>
  <c r="D400" i="4"/>
  <c r="F399" i="4"/>
  <c r="F398" i="4"/>
  <c r="F397" i="4"/>
  <c r="E397" i="4"/>
  <c r="D397" i="4"/>
  <c r="D396" i="4" s="1"/>
  <c r="E396" i="4"/>
  <c r="F395" i="4"/>
  <c r="F394" i="4"/>
  <c r="F393" i="4"/>
  <c r="F392" i="4"/>
  <c r="E391" i="4"/>
  <c r="D386" i="1" s="1"/>
  <c r="D391" i="4"/>
  <c r="F391" i="4" s="1"/>
  <c r="F390" i="4"/>
  <c r="F389" i="4"/>
  <c r="F388" i="4"/>
  <c r="E388" i="4"/>
  <c r="D383" i="1" s="1"/>
  <c r="D388" i="4"/>
  <c r="F387" i="4"/>
  <c r="F386" i="4"/>
  <c r="F385" i="4"/>
  <c r="F384" i="4"/>
  <c r="E383" i="4"/>
  <c r="D383" i="4"/>
  <c r="C378" i="1" s="1"/>
  <c r="F382" i="4"/>
  <c r="F381" i="4"/>
  <c r="F380" i="4"/>
  <c r="F379" i="4"/>
  <c r="E378" i="4"/>
  <c r="D378" i="4"/>
  <c r="F378" i="4" s="1"/>
  <c r="F377" i="4"/>
  <c r="F376" i="4"/>
  <c r="F375" i="4"/>
  <c r="F374" i="4"/>
  <c r="F373" i="4"/>
  <c r="F372" i="4"/>
  <c r="F371" i="4"/>
  <c r="F370" i="4"/>
  <c r="E369" i="4"/>
  <c r="D369" i="4"/>
  <c r="F369" i="4" s="1"/>
  <c r="F368" i="4"/>
  <c r="F367" i="4"/>
  <c r="F366" i="4"/>
  <c r="F365" i="4"/>
  <c r="E364" i="4"/>
  <c r="D364" i="4"/>
  <c r="C359" i="1" s="1"/>
  <c r="F362" i="4"/>
  <c r="F361" i="4"/>
  <c r="F360" i="4"/>
  <c r="F359" i="4"/>
  <c r="F358" i="4"/>
  <c r="F357" i="4"/>
  <c r="E356" i="4"/>
  <c r="D356" i="4"/>
  <c r="F356" i="4" s="1"/>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1" i="1" s="1"/>
  <c r="D336" i="4"/>
  <c r="F335" i="4"/>
  <c r="F334" i="4"/>
  <c r="F333" i="4"/>
  <c r="F332" i="4"/>
  <c r="E331" i="4"/>
  <c r="D331" i="4"/>
  <c r="F331" i="4" s="1"/>
  <c r="F330" i="4"/>
  <c r="F329" i="4"/>
  <c r="F328" i="4"/>
  <c r="F327" i="4"/>
  <c r="E326" i="4"/>
  <c r="E311" i="4" s="1"/>
  <c r="D306" i="1" s="1"/>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299" i="1" s="1"/>
  <c r="G299" i="1" s="1"/>
  <c r="D304" i="4"/>
  <c r="F303" i="4"/>
  <c r="F302" i="4"/>
  <c r="F301" i="4"/>
  <c r="E300" i="4"/>
  <c r="D295" i="1" s="1"/>
  <c r="G295" i="1" s="1"/>
  <c r="D300" i="4"/>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2" i="4"/>
  <c r="F261" i="4"/>
  <c r="F260" i="4"/>
  <c r="E259" i="4"/>
  <c r="D259" i="4"/>
  <c r="F259" i="4" s="1"/>
  <c r="F258" i="4"/>
  <c r="F257" i="4"/>
  <c r="F256" i="4"/>
  <c r="F255" i="4"/>
  <c r="F254" i="4"/>
  <c r="F253" i="4"/>
  <c r="E253" i="4"/>
  <c r="D253" i="4"/>
  <c r="E252" i="4"/>
  <c r="D248" i="1" s="1"/>
  <c r="D252" i="4"/>
  <c r="C248" i="1" s="1"/>
  <c r="F251" i="4"/>
  <c r="F250" i="4"/>
  <c r="F249" i="4"/>
  <c r="F248" i="4"/>
  <c r="E247" i="4"/>
  <c r="D247" i="4"/>
  <c r="F247" i="4" s="1"/>
  <c r="F246" i="4"/>
  <c r="F245" i="4"/>
  <c r="E244" i="4"/>
  <c r="D240" i="1" s="1"/>
  <c r="D244" i="4"/>
  <c r="F244" i="4" s="1"/>
  <c r="F243" i="4"/>
  <c r="F242" i="4"/>
  <c r="F241" i="4"/>
  <c r="F240" i="4"/>
  <c r="E240" i="4"/>
  <c r="D236" i="1" s="1"/>
  <c r="D240" i="4"/>
  <c r="F239" i="4"/>
  <c r="F238" i="4"/>
  <c r="F237" i="4"/>
  <c r="E236" i="4"/>
  <c r="D232" i="1" s="1"/>
  <c r="D236" i="4"/>
  <c r="F236" i="4" s="1"/>
  <c r="F235" i="4"/>
  <c r="F234" i="4"/>
  <c r="F233" i="4"/>
  <c r="F232" i="4"/>
  <c r="E231" i="4"/>
  <c r="D227" i="1" s="1"/>
  <c r="H227" i="1" s="1"/>
  <c r="D231" i="4"/>
  <c r="F231" i="4" s="1"/>
  <c r="F230" i="4"/>
  <c r="F229"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06" i="1" s="1"/>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C160" i="1" s="1"/>
  <c r="F162" i="4"/>
  <c r="F161" i="4"/>
  <c r="F160" i="4"/>
  <c r="E159" i="4"/>
  <c r="D155" i="1" s="1"/>
  <c r="D159" i="4"/>
  <c r="F158" i="4"/>
  <c r="F157" i="4"/>
  <c r="F156" i="4"/>
  <c r="F155" i="4"/>
  <c r="F154" i="4"/>
  <c r="E153" i="4"/>
  <c r="D149" i="1" s="1"/>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4" i="1" s="1"/>
  <c r="D128" i="4"/>
  <c r="F128" i="4" s="1"/>
  <c r="F127" i="4"/>
  <c r="F126" i="4"/>
  <c r="E125" i="4"/>
  <c r="E124" i="4" s="1"/>
  <c r="D120" i="1" s="1"/>
  <c r="D125" i="4"/>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39" i="4"/>
  <c r="F38" i="4"/>
  <c r="F37" i="4"/>
  <c r="E37" i="4"/>
  <c r="D33" i="1" s="1"/>
  <c r="G33" i="1" s="1"/>
  <c r="D37" i="4"/>
  <c r="F36" i="4"/>
  <c r="F35" i="4"/>
  <c r="F34" i="4"/>
  <c r="F33" i="4"/>
  <c r="F32" i="4"/>
  <c r="F31" i="4"/>
  <c r="F30" i="4"/>
  <c r="E29" i="4"/>
  <c r="D25" i="1" s="1"/>
  <c r="D29" i="4"/>
  <c r="F29" i="4" s="1"/>
  <c r="F28" i="4"/>
  <c r="F27" i="4"/>
  <c r="F26" i="4"/>
  <c r="F25" i="4"/>
  <c r="F24" i="4"/>
  <c r="E23" i="4"/>
  <c r="D19" i="1" s="1"/>
  <c r="G19" i="1" s="1"/>
  <c r="D23" i="4"/>
  <c r="F22" i="4"/>
  <c r="F21" i="4"/>
  <c r="F20" i="4"/>
  <c r="F19" i="4"/>
  <c r="F18" i="4"/>
  <c r="E17" i="4"/>
  <c r="D17" i="4"/>
  <c r="F16" i="4"/>
  <c r="F15" i="4"/>
  <c r="F14" i="4"/>
  <c r="F13" i="4"/>
  <c r="F12" i="4"/>
  <c r="F11" i="4"/>
  <c r="F10" i="4"/>
  <c r="F9" i="4"/>
  <c r="E8" i="4"/>
  <c r="D8" i="4"/>
  <c r="C4" i="1" s="1"/>
  <c r="G36" i="3"/>
  <c r="B36" i="3"/>
  <c r="G35" i="3"/>
  <c r="B35" i="3"/>
  <c r="G34" i="3"/>
  <c r="B34" i="3"/>
  <c r="I33" i="3"/>
  <c r="G33" i="3"/>
  <c r="B33"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5" i="1"/>
  <c r="G1575" i="1"/>
  <c r="C1575" i="1"/>
  <c r="C1574" i="1"/>
  <c r="G1573" i="1"/>
  <c r="C1573" i="1"/>
  <c r="H1573" i="1" s="1"/>
  <c r="C1572" i="1"/>
  <c r="H1571" i="1"/>
  <c r="G1571" i="1"/>
  <c r="C1571" i="1"/>
  <c r="H1570" i="1"/>
  <c r="G1570" i="1"/>
  <c r="C1570" i="1"/>
  <c r="C1569" i="1"/>
  <c r="C1568" i="1"/>
  <c r="G1568" i="1" s="1"/>
  <c r="H1567" i="1"/>
  <c r="G1567" i="1"/>
  <c r="C1567" i="1"/>
  <c r="C1566" i="1"/>
  <c r="C1564" i="1"/>
  <c r="H1563" i="1"/>
  <c r="G1563" i="1"/>
  <c r="C1563" i="1"/>
  <c r="H1562" i="1"/>
  <c r="G1562" i="1"/>
  <c r="C1562" i="1"/>
  <c r="C1561" i="1"/>
  <c r="H1560" i="1"/>
  <c r="C1560" i="1"/>
  <c r="G1560" i="1" s="1"/>
  <c r="H1559" i="1"/>
  <c r="G1559" i="1"/>
  <c r="C1559" i="1"/>
  <c r="C1558" i="1"/>
  <c r="C1557" i="1"/>
  <c r="H1557" i="1" s="1"/>
  <c r="C1556" i="1"/>
  <c r="C1555" i="1"/>
  <c r="H1555" i="1" s="1"/>
  <c r="H1554" i="1"/>
  <c r="G1554" i="1"/>
  <c r="C1554" i="1"/>
  <c r="C1553" i="1"/>
  <c r="H1552" i="1"/>
  <c r="C1552" i="1"/>
  <c r="G1552" i="1" s="1"/>
  <c r="H1551" i="1"/>
  <c r="G1551" i="1"/>
  <c r="C1551" i="1"/>
  <c r="C1550" i="1"/>
  <c r="G1549" i="1"/>
  <c r="C1549" i="1"/>
  <c r="H1549" i="1" s="1"/>
  <c r="C1548" i="1"/>
  <c r="H1547" i="1"/>
  <c r="G1547" i="1"/>
  <c r="C1547" i="1"/>
  <c r="H1546" i="1"/>
  <c r="G1546" i="1"/>
  <c r="C1546" i="1"/>
  <c r="C1545" i="1"/>
  <c r="H1544" i="1"/>
  <c r="C1544" i="1"/>
  <c r="G1544" i="1" s="1"/>
  <c r="H1543" i="1"/>
  <c r="G1543" i="1"/>
  <c r="C1543" i="1"/>
  <c r="C1542" i="1"/>
  <c r="G1541" i="1"/>
  <c r="C1541" i="1"/>
  <c r="H1541" i="1" s="1"/>
  <c r="C1540" i="1"/>
  <c r="H1539" i="1"/>
  <c r="G1539" i="1"/>
  <c r="C1539" i="1"/>
  <c r="H1538" i="1"/>
  <c r="G1538" i="1"/>
  <c r="C1538" i="1"/>
  <c r="C1537" i="1"/>
  <c r="H1536" i="1"/>
  <c r="C1536" i="1"/>
  <c r="G1536" i="1" s="1"/>
  <c r="H1535" i="1"/>
  <c r="G1535" i="1"/>
  <c r="C1535" i="1"/>
  <c r="C1534" i="1"/>
  <c r="C1533" i="1"/>
  <c r="H1533" i="1" s="1"/>
  <c r="C1532" i="1"/>
  <c r="C1531" i="1"/>
  <c r="H1531" i="1" s="1"/>
  <c r="C1530" i="1"/>
  <c r="G1530" i="1" s="1"/>
  <c r="C1529" i="1"/>
  <c r="H1528" i="1"/>
  <c r="C1528" i="1"/>
  <c r="G1528" i="1" s="1"/>
  <c r="H1527" i="1"/>
  <c r="G1527" i="1"/>
  <c r="C1527" i="1"/>
  <c r="C1526" i="1"/>
  <c r="G1525" i="1"/>
  <c r="C1525" i="1"/>
  <c r="H1525" i="1" s="1"/>
  <c r="H1523" i="1"/>
  <c r="G1523" i="1"/>
  <c r="C1523" i="1"/>
  <c r="H1522" i="1"/>
  <c r="G1522" i="1"/>
  <c r="C1522" i="1"/>
  <c r="C1521" i="1"/>
  <c r="H1520" i="1"/>
  <c r="C1520" i="1"/>
  <c r="G1520" i="1" s="1"/>
  <c r="C1516" i="1"/>
  <c r="G1516" i="1" s="1"/>
  <c r="C1515" i="1"/>
  <c r="H1515" i="1" s="1"/>
  <c r="C1514" i="1"/>
  <c r="H1514" i="1" s="1"/>
  <c r="C1513" i="1"/>
  <c r="H1513" i="1" s="1"/>
  <c r="H1512" i="1"/>
  <c r="C1512" i="1"/>
  <c r="G1512" i="1" s="1"/>
  <c r="C1511" i="1"/>
  <c r="H1511" i="1" s="1"/>
  <c r="H1510" i="1"/>
  <c r="C1510" i="1"/>
  <c r="G1510" i="1" s="1"/>
  <c r="C1509" i="1"/>
  <c r="C1508" i="1"/>
  <c r="G1508" i="1" s="1"/>
  <c r="C1507" i="1"/>
  <c r="G1507" i="1" s="1"/>
  <c r="C1506" i="1"/>
  <c r="H1506" i="1" s="1"/>
  <c r="C1505" i="1"/>
  <c r="H1505" i="1" s="1"/>
  <c r="C1504" i="1"/>
  <c r="G1504" i="1" s="1"/>
  <c r="C1503" i="1"/>
  <c r="G1503" i="1" s="1"/>
  <c r="H1502" i="1"/>
  <c r="C1502" i="1"/>
  <c r="G1502" i="1" s="1"/>
  <c r="C1500" i="1"/>
  <c r="G1500" i="1" s="1"/>
  <c r="C1498" i="1"/>
  <c r="G1497" i="1"/>
  <c r="C1497" i="1"/>
  <c r="H1497" i="1" s="1"/>
  <c r="C1496" i="1"/>
  <c r="H1495" i="1"/>
  <c r="G1495" i="1"/>
  <c r="C1495" i="1"/>
  <c r="H1494" i="1"/>
  <c r="G1494" i="1"/>
  <c r="C1494" i="1"/>
  <c r="H1492" i="1"/>
  <c r="C1492" i="1"/>
  <c r="G1492" i="1" s="1"/>
  <c r="C1491" i="1"/>
  <c r="G1491" i="1" s="1"/>
  <c r="C1490" i="1"/>
  <c r="G1489" i="1"/>
  <c r="C1489" i="1"/>
  <c r="H1489" i="1" s="1"/>
  <c r="C1488" i="1"/>
  <c r="H1487" i="1"/>
  <c r="G1487" i="1"/>
  <c r="C1487" i="1"/>
  <c r="H1486" i="1"/>
  <c r="C1486" i="1"/>
  <c r="G1486" i="1" s="1"/>
  <c r="C1485" i="1"/>
  <c r="H1484" i="1"/>
  <c r="C1484" i="1"/>
  <c r="G1484" i="1" s="1"/>
  <c r="C1483" i="1"/>
  <c r="G1483" i="1" s="1"/>
  <c r="C1482" i="1"/>
  <c r="C1480" i="1"/>
  <c r="J1479" i="1"/>
  <c r="D1479" i="1"/>
  <c r="C1479" i="1"/>
  <c r="H1478" i="1"/>
  <c r="G1478" i="1"/>
  <c r="I1478" i="1" s="1"/>
  <c r="D1478" i="1"/>
  <c r="C1478" i="1"/>
  <c r="J1478" i="1" s="1"/>
  <c r="D1477" i="1"/>
  <c r="C1477" i="1"/>
  <c r="H1476" i="1"/>
  <c r="D1476" i="1"/>
  <c r="C1476" i="1"/>
  <c r="D1474" i="1"/>
  <c r="C1474" i="1"/>
  <c r="D1473" i="1"/>
  <c r="C1473" i="1"/>
  <c r="D1472" i="1"/>
  <c r="C1472" i="1"/>
  <c r="G1472" i="1" s="1"/>
  <c r="H1471" i="1"/>
  <c r="G1471" i="1"/>
  <c r="I1471" i="1" s="1"/>
  <c r="D1471" i="1"/>
  <c r="C1471" i="1"/>
  <c r="J1471" i="1" s="1"/>
  <c r="D1470" i="1"/>
  <c r="C1470" i="1"/>
  <c r="G1468" i="1"/>
  <c r="I1468" i="1" s="1"/>
  <c r="D1468" i="1"/>
  <c r="C1468" i="1"/>
  <c r="H1468" i="1" s="1"/>
  <c r="H1467" i="1"/>
  <c r="D1467" i="1"/>
  <c r="C1467" i="1"/>
  <c r="D1466" i="1"/>
  <c r="C1466" i="1"/>
  <c r="H1465" i="1"/>
  <c r="G1465" i="1"/>
  <c r="I1465" i="1" s="1"/>
  <c r="D1465" i="1"/>
  <c r="C1465" i="1"/>
  <c r="J1465" i="1" s="1"/>
  <c r="G1464" i="1"/>
  <c r="I1464" i="1" s="1"/>
  <c r="D1464" i="1"/>
  <c r="C1464" i="1"/>
  <c r="H1464" i="1" s="1"/>
  <c r="D1463" i="1"/>
  <c r="C1463" i="1"/>
  <c r="D1462" i="1"/>
  <c r="C1462" i="1"/>
  <c r="D1461" i="1"/>
  <c r="C1461" i="1"/>
  <c r="D1460" i="1"/>
  <c r="C1460" i="1"/>
  <c r="D1459" i="1"/>
  <c r="G1459" i="1" s="1"/>
  <c r="C1459" i="1"/>
  <c r="H1458" i="1"/>
  <c r="G1458" i="1"/>
  <c r="D1458" i="1"/>
  <c r="C1458" i="1"/>
  <c r="J1458" i="1" s="1"/>
  <c r="J1457" i="1"/>
  <c r="D1457" i="1"/>
  <c r="C1457" i="1"/>
  <c r="J1456" i="1"/>
  <c r="D1456" i="1"/>
  <c r="H1456" i="1" s="1"/>
  <c r="C1456" i="1"/>
  <c r="D1455" i="1"/>
  <c r="C1455" i="1"/>
  <c r="D1454" i="1"/>
  <c r="C1454" i="1"/>
  <c r="G1454" i="1" s="1"/>
  <c r="D1453" i="1"/>
  <c r="D1452" i="1"/>
  <c r="C1452" i="1"/>
  <c r="H1451" i="1"/>
  <c r="D1451" i="1"/>
  <c r="C1451" i="1"/>
  <c r="G1450" i="1"/>
  <c r="D1450" i="1"/>
  <c r="C1450" i="1"/>
  <c r="H1449" i="1"/>
  <c r="D1449" i="1"/>
  <c r="C1449" i="1"/>
  <c r="D1448" i="1"/>
  <c r="C1448" i="1"/>
  <c r="H1447" i="1"/>
  <c r="D1447" i="1"/>
  <c r="C1447" i="1"/>
  <c r="G1446" i="1"/>
  <c r="D1446" i="1"/>
  <c r="C1446" i="1"/>
  <c r="H1445" i="1"/>
  <c r="G1445" i="1"/>
  <c r="D1445" i="1"/>
  <c r="C1445" i="1"/>
  <c r="J1445" i="1" s="1"/>
  <c r="D1444" i="1"/>
  <c r="J1444" i="1" s="1"/>
  <c r="C1444" i="1"/>
  <c r="H1443" i="1"/>
  <c r="G1443" i="1"/>
  <c r="I1443" i="1" s="1"/>
  <c r="D1443" i="1"/>
  <c r="C1443" i="1"/>
  <c r="J1443" i="1" s="1"/>
  <c r="D1442" i="1"/>
  <c r="J1442" i="1" s="1"/>
  <c r="C1442" i="1"/>
  <c r="H1441" i="1"/>
  <c r="G1441" i="1"/>
  <c r="I1441" i="1" s="1"/>
  <c r="D1441" i="1"/>
  <c r="C1441" i="1"/>
  <c r="J1441" i="1" s="1"/>
  <c r="D1440" i="1"/>
  <c r="J1440" i="1" s="1"/>
  <c r="C1440" i="1"/>
  <c r="H1439" i="1"/>
  <c r="G1439" i="1"/>
  <c r="I1439" i="1" s="1"/>
  <c r="D1439" i="1"/>
  <c r="C1439" i="1"/>
  <c r="J1439" i="1" s="1"/>
  <c r="H1438" i="1"/>
  <c r="G1438" i="1"/>
  <c r="D1438" i="1"/>
  <c r="C1438" i="1"/>
  <c r="H1437" i="1"/>
  <c r="G1437" i="1"/>
  <c r="D1437" i="1"/>
  <c r="C1437" i="1"/>
  <c r="D1434" i="1"/>
  <c r="H1434" i="1" s="1"/>
  <c r="C1434" i="1"/>
  <c r="H1433" i="1"/>
  <c r="D1433" i="1"/>
  <c r="C1433" i="1"/>
  <c r="G1433" i="1" s="1"/>
  <c r="H1432" i="1"/>
  <c r="G1432" i="1"/>
  <c r="D1432" i="1"/>
  <c r="C1432" i="1"/>
  <c r="H1431" i="1"/>
  <c r="G1431" i="1"/>
  <c r="D1431" i="1"/>
  <c r="C1431" i="1"/>
  <c r="H1430" i="1"/>
  <c r="G1430" i="1"/>
  <c r="D1430" i="1"/>
  <c r="C1430" i="1"/>
  <c r="H1429" i="1"/>
  <c r="D1429" i="1"/>
  <c r="C1429" i="1"/>
  <c r="G1429" i="1" s="1"/>
  <c r="H1428" i="1"/>
  <c r="G1428" i="1"/>
  <c r="D1428" i="1"/>
  <c r="C1428" i="1"/>
  <c r="H1427" i="1"/>
  <c r="G1427" i="1"/>
  <c r="D1427" i="1"/>
  <c r="C1427" i="1"/>
  <c r="H1426" i="1"/>
  <c r="G1426" i="1"/>
  <c r="D1426" i="1"/>
  <c r="C1426" i="1"/>
  <c r="H1425" i="1"/>
  <c r="G1425" i="1"/>
  <c r="D1425" i="1"/>
  <c r="C1425" i="1"/>
  <c r="H1424" i="1"/>
  <c r="G1424" i="1"/>
  <c r="D1424" i="1"/>
  <c r="C1424" i="1"/>
  <c r="H1422" i="1"/>
  <c r="G1422" i="1"/>
  <c r="D1422" i="1"/>
  <c r="C1422" i="1"/>
  <c r="H1421" i="1"/>
  <c r="G1421" i="1"/>
  <c r="D1421" i="1"/>
  <c r="C1421" i="1"/>
  <c r="H1420" i="1"/>
  <c r="G1420" i="1"/>
  <c r="D1420" i="1"/>
  <c r="C1420" i="1"/>
  <c r="D1419" i="1"/>
  <c r="H1419" i="1" s="1"/>
  <c r="C1419" i="1"/>
  <c r="H1418" i="1"/>
  <c r="G1418" i="1"/>
  <c r="D1418" i="1"/>
  <c r="C1418" i="1"/>
  <c r="H1417" i="1"/>
  <c r="G1417" i="1"/>
  <c r="D1417" i="1"/>
  <c r="C1417" i="1"/>
  <c r="H1416" i="1"/>
  <c r="G1416" i="1"/>
  <c r="D1416" i="1"/>
  <c r="C1416" i="1"/>
  <c r="H1415" i="1"/>
  <c r="G1415" i="1"/>
  <c r="D1415" i="1"/>
  <c r="C1415" i="1"/>
  <c r="D1414" i="1"/>
  <c r="C1414" i="1"/>
  <c r="H1414" i="1" s="1"/>
  <c r="H1413" i="1"/>
  <c r="G1413" i="1"/>
  <c r="D1413" i="1"/>
  <c r="C1413" i="1"/>
  <c r="D1412" i="1"/>
  <c r="C1412" i="1"/>
  <c r="D1411" i="1"/>
  <c r="H1411" i="1" s="1"/>
  <c r="C1411" i="1"/>
  <c r="D1410" i="1"/>
  <c r="H1410" i="1" s="1"/>
  <c r="C1410" i="1"/>
  <c r="D1409" i="1"/>
  <c r="H1409" i="1" s="1"/>
  <c r="C1409" i="1"/>
  <c r="D1407" i="1"/>
  <c r="C1407" i="1"/>
  <c r="H1407" i="1" s="1"/>
  <c r="H1406" i="1"/>
  <c r="G1406" i="1"/>
  <c r="D1406" i="1"/>
  <c r="C1406" i="1"/>
  <c r="D1405" i="1"/>
  <c r="C1405" i="1"/>
  <c r="H1404" i="1"/>
  <c r="G1404" i="1"/>
  <c r="D1404" i="1"/>
  <c r="C1404" i="1"/>
  <c r="D1403" i="1"/>
  <c r="C1403" i="1"/>
  <c r="H1403" i="1" s="1"/>
  <c r="H1402" i="1"/>
  <c r="D1402" i="1"/>
  <c r="C1402" i="1"/>
  <c r="G1402" i="1" s="1"/>
  <c r="D1401" i="1"/>
  <c r="H1400" i="1"/>
  <c r="D1400" i="1"/>
  <c r="C1400" i="1"/>
  <c r="G1400" i="1" s="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D1382" i="1"/>
  <c r="H1382" i="1" s="1"/>
  <c r="C1382" i="1"/>
  <c r="G1382" i="1" s="1"/>
  <c r="H1381" i="1"/>
  <c r="G1381" i="1"/>
  <c r="D1381" i="1"/>
  <c r="C1381" i="1"/>
  <c r="H1380" i="1"/>
  <c r="G1380" i="1"/>
  <c r="D1380" i="1"/>
  <c r="C1380" i="1"/>
  <c r="H1379" i="1"/>
  <c r="D1379" i="1"/>
  <c r="G1379" i="1" s="1"/>
  <c r="C1379" i="1"/>
  <c r="D1378" i="1"/>
  <c r="C1378" i="1"/>
  <c r="H1377" i="1"/>
  <c r="G1377" i="1"/>
  <c r="D1377" i="1"/>
  <c r="C1377" i="1"/>
  <c r="H1375" i="1"/>
  <c r="G1375" i="1"/>
  <c r="D1375" i="1"/>
  <c r="C1375" i="1"/>
  <c r="H1374" i="1"/>
  <c r="G1374" i="1"/>
  <c r="D1374" i="1"/>
  <c r="C1374" i="1"/>
  <c r="H1373" i="1"/>
  <c r="G1373" i="1"/>
  <c r="D1373" i="1"/>
  <c r="C1373" i="1"/>
  <c r="H1372" i="1"/>
  <c r="G1372" i="1"/>
  <c r="D1372" i="1"/>
  <c r="C1372" i="1"/>
  <c r="D1371" i="1"/>
  <c r="H1371" i="1" s="1"/>
  <c r="C1371" i="1"/>
  <c r="D1370" i="1"/>
  <c r="C1370" i="1"/>
  <c r="G1370" i="1" s="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D1337" i="1"/>
  <c r="H1336" i="1"/>
  <c r="G1336" i="1"/>
  <c r="D1336" i="1"/>
  <c r="C1336" i="1"/>
  <c r="H1335" i="1"/>
  <c r="G1335" i="1"/>
  <c r="D1335" i="1"/>
  <c r="C1335" i="1"/>
  <c r="H1334" i="1"/>
  <c r="G1334" i="1"/>
  <c r="D1334" i="1"/>
  <c r="C1334" i="1"/>
  <c r="H1333" i="1"/>
  <c r="G1333" i="1"/>
  <c r="D1333" i="1"/>
  <c r="C1333" i="1"/>
  <c r="H1332" i="1"/>
  <c r="G1332" i="1"/>
  <c r="D1332" i="1"/>
  <c r="C1332" i="1"/>
  <c r="H1331" i="1"/>
  <c r="D1331" i="1"/>
  <c r="C1331" i="1"/>
  <c r="G1331" i="1" s="1"/>
  <c r="D1330" i="1"/>
  <c r="H1330" i="1" s="1"/>
  <c r="C1330" i="1"/>
  <c r="D1329" i="1"/>
  <c r="H1328" i="1"/>
  <c r="G1328" i="1"/>
  <c r="D1328" i="1"/>
  <c r="C1328" i="1"/>
  <c r="H1327" i="1"/>
  <c r="G1327" i="1"/>
  <c r="D1327" i="1"/>
  <c r="C1327" i="1"/>
  <c r="H1326" i="1"/>
  <c r="G1326" i="1"/>
  <c r="D1326" i="1"/>
  <c r="C1326" i="1"/>
  <c r="H1325" i="1"/>
  <c r="G1325" i="1"/>
  <c r="D1325" i="1"/>
  <c r="C1325" i="1"/>
  <c r="D1324" i="1"/>
  <c r="C1324" i="1"/>
  <c r="H1324" i="1" s="1"/>
  <c r="H1323" i="1"/>
  <c r="G1323" i="1"/>
  <c r="D1323" i="1"/>
  <c r="C1323"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D1314" i="1"/>
  <c r="C1314" i="1"/>
  <c r="H1314" i="1" s="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D1302" i="1"/>
  <c r="G1302" i="1" s="1"/>
  <c r="C1302" i="1"/>
  <c r="D1301" i="1"/>
  <c r="C1301"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D1275" i="1"/>
  <c r="C1275" i="1"/>
  <c r="H1275" i="1" s="1"/>
  <c r="H1274" i="1"/>
  <c r="G1274" i="1"/>
  <c r="D1274" i="1"/>
  <c r="C1274" i="1"/>
  <c r="H1273" i="1"/>
  <c r="G1273" i="1"/>
  <c r="D1273" i="1"/>
  <c r="C1273" i="1"/>
  <c r="H1272" i="1"/>
  <c r="G1272" i="1"/>
  <c r="D1272" i="1"/>
  <c r="C1272" i="1"/>
  <c r="H1271" i="1"/>
  <c r="G1271" i="1"/>
  <c r="D1271" i="1"/>
  <c r="C1271" i="1"/>
  <c r="H1270" i="1"/>
  <c r="G1270" i="1"/>
  <c r="D1270" i="1"/>
  <c r="C1270" i="1"/>
  <c r="D1269" i="1"/>
  <c r="C1269" i="1"/>
  <c r="H1269" i="1" s="1"/>
  <c r="H1268" i="1"/>
  <c r="G1268" i="1"/>
  <c r="D1268" i="1"/>
  <c r="C1268" i="1"/>
  <c r="H1267" i="1"/>
  <c r="G1267" i="1"/>
  <c r="D1267" i="1"/>
  <c r="C1267" i="1"/>
  <c r="H1266" i="1"/>
  <c r="G1266" i="1"/>
  <c r="D1266" i="1"/>
  <c r="C1266" i="1"/>
  <c r="D1265" i="1"/>
  <c r="C1265" i="1"/>
  <c r="H1265" i="1" s="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H1245" i="1"/>
  <c r="G1245" i="1"/>
  <c r="D1245" i="1"/>
  <c r="C1245" i="1"/>
  <c r="D1244" i="1"/>
  <c r="H1244" i="1" s="1"/>
  <c r="C1244" i="1"/>
  <c r="H1243" i="1"/>
  <c r="G1243" i="1"/>
  <c r="D1243" i="1"/>
  <c r="C1243" i="1"/>
  <c r="H1242" i="1"/>
  <c r="G1242" i="1"/>
  <c r="D1242" i="1"/>
  <c r="C1242" i="1"/>
  <c r="H1241" i="1"/>
  <c r="G1241" i="1"/>
  <c r="D1241" i="1"/>
  <c r="C1241" i="1"/>
  <c r="D1240" i="1"/>
  <c r="C1240" i="1"/>
  <c r="H1240" i="1" s="1"/>
  <c r="H1239" i="1"/>
  <c r="G1239" i="1"/>
  <c r="D1239" i="1"/>
  <c r="C1239" i="1"/>
  <c r="D1238" i="1"/>
  <c r="C1238" i="1"/>
  <c r="H1238" i="1" s="1"/>
  <c r="D1237" i="1"/>
  <c r="H1237" i="1" s="1"/>
  <c r="C1237" i="1"/>
  <c r="G1237" i="1" s="1"/>
  <c r="C1236" i="1"/>
  <c r="H1234" i="1"/>
  <c r="G1234" i="1"/>
  <c r="D1234" i="1"/>
  <c r="C1234" i="1"/>
  <c r="H1233" i="1"/>
  <c r="G1233" i="1"/>
  <c r="D1233" i="1"/>
  <c r="C1233" i="1"/>
  <c r="D1232" i="1"/>
  <c r="H1232" i="1" s="1"/>
  <c r="C1232" i="1"/>
  <c r="G1232" i="1" s="1"/>
  <c r="H1231" i="1"/>
  <c r="G1231" i="1"/>
  <c r="D1231" i="1"/>
  <c r="C1231" i="1"/>
  <c r="D1230" i="1"/>
  <c r="G1230" i="1" s="1"/>
  <c r="C1230" i="1"/>
  <c r="D1229" i="1"/>
  <c r="C1229" i="1"/>
  <c r="H1228" i="1"/>
  <c r="G1228" i="1"/>
  <c r="D1228" i="1"/>
  <c r="C1228" i="1"/>
  <c r="C1227" i="1"/>
  <c r="D1226" i="1"/>
  <c r="C1226" i="1"/>
  <c r="D1225" i="1"/>
  <c r="H1225" i="1" s="1"/>
  <c r="C1225" i="1"/>
  <c r="D1224" i="1"/>
  <c r="C1224" i="1"/>
  <c r="H1224" i="1" s="1"/>
  <c r="C1223" i="1"/>
  <c r="C1222" i="1"/>
  <c r="H1221" i="1"/>
  <c r="G1221" i="1"/>
  <c r="D1221" i="1"/>
  <c r="C1221" i="1"/>
  <c r="D1220" i="1"/>
  <c r="C1220" i="1"/>
  <c r="C1219" i="1"/>
  <c r="D1218" i="1"/>
  <c r="G1218" i="1" s="1"/>
  <c r="C1218" i="1"/>
  <c r="D1217" i="1"/>
  <c r="H1217" i="1" s="1"/>
  <c r="C1217" i="1"/>
  <c r="C1216" i="1"/>
  <c r="H1213" i="1"/>
  <c r="G1213" i="1"/>
  <c r="D1213" i="1"/>
  <c r="C1213" i="1"/>
  <c r="H1212" i="1"/>
  <c r="G1212" i="1"/>
  <c r="D1212" i="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C1189" i="1"/>
  <c r="H1189" i="1" s="1"/>
  <c r="H1188" i="1"/>
  <c r="G1188" i="1"/>
  <c r="D1188" i="1"/>
  <c r="C1188" i="1"/>
  <c r="H1187" i="1"/>
  <c r="G1187" i="1"/>
  <c r="D1187" i="1"/>
  <c r="C1187" i="1"/>
  <c r="H1186" i="1"/>
  <c r="G1186" i="1"/>
  <c r="D1186" i="1"/>
  <c r="C1186" i="1"/>
  <c r="H1185" i="1"/>
  <c r="G1185" i="1"/>
  <c r="D1185" i="1"/>
  <c r="C1185" i="1"/>
  <c r="D1184" i="1"/>
  <c r="C1184" i="1"/>
  <c r="H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6" i="1"/>
  <c r="C1166" i="1"/>
  <c r="H1166" i="1" s="1"/>
  <c r="D1165" i="1"/>
  <c r="C1165" i="1"/>
  <c r="H1165" i="1" s="1"/>
  <c r="D1164" i="1"/>
  <c r="C1164" i="1"/>
  <c r="H1164" i="1" s="1"/>
  <c r="D1163" i="1"/>
  <c r="C1163" i="1"/>
  <c r="H1163" i="1" s="1"/>
  <c r="H1162" i="1"/>
  <c r="G1162" i="1"/>
  <c r="D1162" i="1"/>
  <c r="C1162" i="1"/>
  <c r="D1161" i="1"/>
  <c r="C1161" i="1"/>
  <c r="H1161" i="1" s="1"/>
  <c r="D1160" i="1"/>
  <c r="C1160" i="1"/>
  <c r="H1160" i="1" s="1"/>
  <c r="D1159" i="1"/>
  <c r="C1159" i="1"/>
  <c r="H1159" i="1" s="1"/>
  <c r="H1158" i="1"/>
  <c r="G1158" i="1"/>
  <c r="D1158" i="1"/>
  <c r="C1158" i="1"/>
  <c r="D1157" i="1"/>
  <c r="H1156" i="1"/>
  <c r="D1156" i="1"/>
  <c r="C1156" i="1"/>
  <c r="G1156" i="1" s="1"/>
  <c r="D1155" i="1"/>
  <c r="H1155" i="1" s="1"/>
  <c r="C1155" i="1"/>
  <c r="D1151" i="1"/>
  <c r="C1151" i="1"/>
  <c r="H1151" i="1" s="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1" i="1" s="1"/>
  <c r="H1140" i="1"/>
  <c r="G1140" i="1"/>
  <c r="D1140" i="1"/>
  <c r="C1140" i="1"/>
  <c r="H1139" i="1"/>
  <c r="G1139" i="1"/>
  <c r="D1139" i="1"/>
  <c r="C1139" i="1"/>
  <c r="H1138" i="1"/>
  <c r="G1138" i="1"/>
  <c r="D1138" i="1"/>
  <c r="C1138" i="1"/>
  <c r="D1137" i="1"/>
  <c r="C1137" i="1"/>
  <c r="D1136" i="1"/>
  <c r="C1136" i="1"/>
  <c r="H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C1125" i="1"/>
  <c r="C1124" i="1"/>
  <c r="H1123" i="1"/>
  <c r="G1123" i="1"/>
  <c r="D1123" i="1"/>
  <c r="C1123" i="1"/>
  <c r="H1122" i="1"/>
  <c r="G1122" i="1"/>
  <c r="D1122" i="1"/>
  <c r="C1122" i="1"/>
  <c r="H1121" i="1"/>
  <c r="G1121" i="1"/>
  <c r="D1121" i="1"/>
  <c r="C1121" i="1"/>
  <c r="H1120" i="1"/>
  <c r="G1120" i="1"/>
  <c r="C1120" i="1"/>
  <c r="H1119" i="1"/>
  <c r="G1119" i="1"/>
  <c r="D1119" i="1"/>
  <c r="C1119" i="1"/>
  <c r="H1118" i="1"/>
  <c r="G1118" i="1"/>
  <c r="D1118" i="1"/>
  <c r="C1118" i="1"/>
  <c r="D1117" i="1"/>
  <c r="C1117" i="1"/>
  <c r="H1117" i="1" s="1"/>
  <c r="H1116" i="1"/>
  <c r="G1116" i="1"/>
  <c r="D1116" i="1"/>
  <c r="C1116" i="1"/>
  <c r="H1115" i="1"/>
  <c r="G1115" i="1"/>
  <c r="D1115" i="1"/>
  <c r="C1115" i="1"/>
  <c r="H1114" i="1"/>
  <c r="G1114" i="1"/>
  <c r="D1114" i="1"/>
  <c r="C1114" i="1"/>
  <c r="D1113" i="1"/>
  <c r="C1113" i="1"/>
  <c r="H1113" i="1" s="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C1097" i="1"/>
  <c r="H1095" i="1"/>
  <c r="D1095" i="1"/>
  <c r="G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D1071" i="1"/>
  <c r="H1071" i="1" s="1"/>
  <c r="C1071" i="1"/>
  <c r="H1070" i="1"/>
  <c r="G1070" i="1"/>
  <c r="D1070" i="1"/>
  <c r="C1070" i="1"/>
  <c r="H1069" i="1"/>
  <c r="G1069" i="1"/>
  <c r="D1069" i="1"/>
  <c r="C1069" i="1"/>
  <c r="H1068" i="1"/>
  <c r="G1068" i="1"/>
  <c r="D1068" i="1"/>
  <c r="C1068" i="1"/>
  <c r="H1067" i="1"/>
  <c r="G1067" i="1"/>
  <c r="D1067" i="1"/>
  <c r="C1067" i="1"/>
  <c r="D1066" i="1"/>
  <c r="C1065" i="1"/>
  <c r="D1064" i="1"/>
  <c r="H1064" i="1" s="1"/>
  <c r="C1064" i="1"/>
  <c r="G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5" i="1"/>
  <c r="G1045" i="1"/>
  <c r="D1045" i="1"/>
  <c r="C1045" i="1"/>
  <c r="H1044" i="1"/>
  <c r="G1044" i="1"/>
  <c r="D1044" i="1"/>
  <c r="C1044" i="1"/>
  <c r="H1043" i="1"/>
  <c r="G1043" i="1"/>
  <c r="D1043" i="1"/>
  <c r="C1043" i="1"/>
  <c r="D1042" i="1"/>
  <c r="H1042" i="1" s="1"/>
  <c r="C1042" i="1"/>
  <c r="G1042" i="1" s="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C1035" i="1"/>
  <c r="G1035" i="1" s="1"/>
  <c r="D1034" i="1"/>
  <c r="D1033" i="1"/>
  <c r="H1033" i="1" s="1"/>
  <c r="C1033" i="1"/>
  <c r="G1033" i="1" s="1"/>
  <c r="D1032" i="1"/>
  <c r="H1032" i="1" s="1"/>
  <c r="C1032" i="1"/>
  <c r="G1032" i="1" s="1"/>
  <c r="H1031" i="1"/>
  <c r="G1031" i="1"/>
  <c r="D1031" i="1"/>
  <c r="C1031" i="1"/>
  <c r="D1030" i="1"/>
  <c r="C1030" i="1"/>
  <c r="H1029" i="1"/>
  <c r="G1029" i="1"/>
  <c r="D1029" i="1"/>
  <c r="C1029" i="1"/>
  <c r="D1028" i="1"/>
  <c r="H1028" i="1" s="1"/>
  <c r="C1028" i="1"/>
  <c r="D1027" i="1"/>
  <c r="H1027" i="1" s="1"/>
  <c r="C1027" i="1"/>
  <c r="G1027" i="1" s="1"/>
  <c r="H1026" i="1"/>
  <c r="G1026" i="1"/>
  <c r="D1026" i="1"/>
  <c r="C1026" i="1"/>
  <c r="H1025" i="1"/>
  <c r="D1025" i="1"/>
  <c r="C1025" i="1"/>
  <c r="G1025" i="1" s="1"/>
  <c r="H1024" i="1"/>
  <c r="G1024" i="1"/>
  <c r="D1024" i="1"/>
  <c r="C1024" i="1"/>
  <c r="D1023" i="1"/>
  <c r="C1023" i="1"/>
  <c r="G1023" i="1" s="1"/>
  <c r="H1022" i="1"/>
  <c r="G1022" i="1"/>
  <c r="D1022" i="1"/>
  <c r="C1022" i="1"/>
  <c r="H1021" i="1"/>
  <c r="G1021" i="1"/>
  <c r="D1021" i="1"/>
  <c r="C1021" i="1"/>
  <c r="H1020" i="1"/>
  <c r="G1020" i="1"/>
  <c r="D1020" i="1"/>
  <c r="C1020" i="1"/>
  <c r="H1019" i="1"/>
  <c r="G1019" i="1"/>
  <c r="D1019" i="1"/>
  <c r="C1019" i="1"/>
  <c r="D1018" i="1"/>
  <c r="H1018" i="1" s="1"/>
  <c r="C1018" i="1"/>
  <c r="G1018" i="1" s="1"/>
  <c r="H1017" i="1"/>
  <c r="G1017" i="1"/>
  <c r="D1017" i="1"/>
  <c r="C1017" i="1"/>
  <c r="H1016" i="1"/>
  <c r="G1016" i="1"/>
  <c r="D1016" i="1"/>
  <c r="C1016" i="1"/>
  <c r="H1015" i="1"/>
  <c r="D1015" i="1"/>
  <c r="C1015" i="1"/>
  <c r="G1015" i="1" s="1"/>
  <c r="D1014" i="1"/>
  <c r="C1014" i="1"/>
  <c r="H1014" i="1" s="1"/>
  <c r="D1012" i="1"/>
  <c r="C1012" i="1"/>
  <c r="H1011" i="1"/>
  <c r="D1011" i="1"/>
  <c r="C1011" i="1"/>
  <c r="G1011" i="1" s="1"/>
  <c r="D1010" i="1"/>
  <c r="C1010" i="1"/>
  <c r="D1009" i="1"/>
  <c r="C1009" i="1"/>
  <c r="D1008" i="1"/>
  <c r="C1008" i="1"/>
  <c r="G1008" i="1" s="1"/>
  <c r="D1007" i="1"/>
  <c r="C1007" i="1"/>
  <c r="G1007" i="1" s="1"/>
  <c r="D1006" i="1"/>
  <c r="C1006" i="1"/>
  <c r="D1005" i="1"/>
  <c r="C1005" i="1"/>
  <c r="D1004" i="1"/>
  <c r="C1004" i="1"/>
  <c r="G1004" i="1" s="1"/>
  <c r="D1003" i="1"/>
  <c r="C1003" i="1"/>
  <c r="G1003" i="1" s="1"/>
  <c r="D1002" i="1"/>
  <c r="C1002" i="1"/>
  <c r="D1001" i="1"/>
  <c r="C1001" i="1"/>
  <c r="D1000" i="1"/>
  <c r="C1000" i="1"/>
  <c r="G1000" i="1" s="1"/>
  <c r="D999" i="1"/>
  <c r="C999" i="1"/>
  <c r="G999" i="1" s="1"/>
  <c r="D998" i="1"/>
  <c r="C998" i="1"/>
  <c r="D996" i="1"/>
  <c r="C996" i="1"/>
  <c r="G996" i="1" s="1"/>
  <c r="D995" i="1"/>
  <c r="C995" i="1"/>
  <c r="D994" i="1"/>
  <c r="C994" i="1"/>
  <c r="D993" i="1"/>
  <c r="C993" i="1"/>
  <c r="H992" i="1"/>
  <c r="D992" i="1"/>
  <c r="C992" i="1"/>
  <c r="G992" i="1" s="1"/>
  <c r="D989" i="1"/>
  <c r="C989" i="1"/>
  <c r="D988" i="1"/>
  <c r="C988" i="1"/>
  <c r="G988" i="1" s="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C947" i="1"/>
  <c r="D946" i="1"/>
  <c r="C946" i="1"/>
  <c r="H946" i="1" s="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D814" i="1"/>
  <c r="C814" i="1"/>
  <c r="H814" i="1" s="1"/>
  <c r="H813" i="1"/>
  <c r="G813" i="1"/>
  <c r="D813" i="1"/>
  <c r="C813" i="1"/>
  <c r="D812" i="1"/>
  <c r="C812" i="1"/>
  <c r="H811" i="1"/>
  <c r="G811" i="1"/>
  <c r="D811" i="1"/>
  <c r="C811" i="1"/>
  <c r="H810" i="1"/>
  <c r="G810" i="1"/>
  <c r="D810" i="1"/>
  <c r="C810" i="1"/>
  <c r="D809" i="1"/>
  <c r="C809" i="1"/>
  <c r="H809" i="1" s="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C735" i="1"/>
  <c r="H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C691" i="1"/>
  <c r="H691" i="1" s="1"/>
  <c r="H690" i="1"/>
  <c r="G690" i="1"/>
  <c r="D690" i="1"/>
  <c r="C690" i="1"/>
  <c r="H689" i="1"/>
  <c r="G689" i="1"/>
  <c r="D689" i="1"/>
  <c r="C689" i="1"/>
  <c r="H688" i="1"/>
  <c r="G688" i="1"/>
  <c r="D688" i="1"/>
  <c r="C688" i="1"/>
  <c r="D687" i="1"/>
  <c r="C687" i="1"/>
  <c r="H687" i="1" s="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H658" i="1"/>
  <c r="D658" i="1"/>
  <c r="G658" i="1" s="1"/>
  <c r="C658" i="1"/>
  <c r="H657" i="1"/>
  <c r="G657" i="1"/>
  <c r="D657" i="1"/>
  <c r="C657" i="1"/>
  <c r="H656" i="1"/>
  <c r="G656" i="1"/>
  <c r="D656" i="1"/>
  <c r="C656" i="1"/>
  <c r="D655" i="1"/>
  <c r="C655" i="1"/>
  <c r="H655" i="1" s="1"/>
  <c r="D654" i="1"/>
  <c r="C654" i="1"/>
  <c r="H654" i="1" s="1"/>
  <c r="H653" i="1"/>
  <c r="D653" i="1"/>
  <c r="G653" i="1" s="1"/>
  <c r="C653" i="1"/>
  <c r="H652" i="1"/>
  <c r="G652" i="1"/>
  <c r="D652" i="1"/>
  <c r="C652" i="1"/>
  <c r="H651" i="1"/>
  <c r="G651" i="1"/>
  <c r="D651" i="1"/>
  <c r="C651" i="1"/>
  <c r="H650" i="1"/>
  <c r="G650" i="1"/>
  <c r="D650" i="1"/>
  <c r="C650" i="1"/>
  <c r="H649" i="1"/>
  <c r="G649" i="1"/>
  <c r="D649" i="1"/>
  <c r="C649" i="1"/>
  <c r="D648" i="1"/>
  <c r="C648" i="1"/>
  <c r="H648" i="1" s="1"/>
  <c r="H647" i="1"/>
  <c r="G647" i="1"/>
  <c r="D647" i="1"/>
  <c r="C647" i="1"/>
  <c r="D646" i="1"/>
  <c r="C646" i="1"/>
  <c r="D644" i="1"/>
  <c r="H644" i="1" s="1"/>
  <c r="C644" i="1"/>
  <c r="G644" i="1" s="1"/>
  <c r="D643" i="1"/>
  <c r="H643" i="1" s="1"/>
  <c r="C643" i="1"/>
  <c r="G643" i="1" s="1"/>
  <c r="D642" i="1"/>
  <c r="H642" i="1" s="1"/>
  <c r="C642" i="1"/>
  <c r="G642" i="1" s="1"/>
  <c r="H641" i="1"/>
  <c r="D641" i="1"/>
  <c r="C641" i="1"/>
  <c r="G641" i="1" s="1"/>
  <c r="H632" i="1"/>
  <c r="G632" i="1"/>
  <c r="D632" i="1"/>
  <c r="C632" i="1"/>
  <c r="D631" i="1"/>
  <c r="H631" i="1" s="1"/>
  <c r="C631" i="1"/>
  <c r="D628" i="1"/>
  <c r="C628" i="1"/>
  <c r="D627" i="1"/>
  <c r="C627" i="1"/>
  <c r="H626" i="1"/>
  <c r="D626" i="1"/>
  <c r="C626" i="1"/>
  <c r="G626" i="1" s="1"/>
  <c r="H625" i="1"/>
  <c r="D625" i="1"/>
  <c r="C625" i="1"/>
  <c r="G625" i="1" s="1"/>
  <c r="D624" i="1"/>
  <c r="C624" i="1"/>
  <c r="D623" i="1"/>
  <c r="C623" i="1"/>
  <c r="H622" i="1"/>
  <c r="D622" i="1"/>
  <c r="C622" i="1"/>
  <c r="G622" i="1" s="1"/>
  <c r="H621" i="1"/>
  <c r="D621" i="1"/>
  <c r="C621" i="1"/>
  <c r="G621" i="1" s="1"/>
  <c r="D620" i="1"/>
  <c r="C620" i="1"/>
  <c r="D619" i="1"/>
  <c r="H618" i="1"/>
  <c r="D618" i="1"/>
  <c r="C618" i="1"/>
  <c r="G618" i="1" s="1"/>
  <c r="H617" i="1"/>
  <c r="D617" i="1"/>
  <c r="C617" i="1"/>
  <c r="G617" i="1" s="1"/>
  <c r="D616" i="1"/>
  <c r="C616" i="1"/>
  <c r="D615" i="1"/>
  <c r="C615" i="1"/>
  <c r="H614" i="1"/>
  <c r="D614" i="1"/>
  <c r="C614" i="1"/>
  <c r="G614" i="1" s="1"/>
  <c r="H613" i="1"/>
  <c r="D613" i="1"/>
  <c r="C613" i="1"/>
  <c r="G613" i="1" s="1"/>
  <c r="D612" i="1"/>
  <c r="C612" i="1"/>
  <c r="D611" i="1"/>
  <c r="C611" i="1"/>
  <c r="H610" i="1"/>
  <c r="D610" i="1"/>
  <c r="C610" i="1"/>
  <c r="G610" i="1" s="1"/>
  <c r="H609" i="1"/>
  <c r="D609" i="1"/>
  <c r="C609" i="1"/>
  <c r="G609" i="1" s="1"/>
  <c r="D608" i="1"/>
  <c r="C608" i="1"/>
  <c r="D607" i="1"/>
  <c r="C607" i="1"/>
  <c r="H606" i="1"/>
  <c r="D606" i="1"/>
  <c r="C606" i="1"/>
  <c r="G606" i="1" s="1"/>
  <c r="H605" i="1"/>
  <c r="D605" i="1"/>
  <c r="C605" i="1"/>
  <c r="G605" i="1" s="1"/>
  <c r="D604" i="1"/>
  <c r="C604" i="1"/>
  <c r="D603" i="1"/>
  <c r="C603" i="1"/>
  <c r="H602" i="1"/>
  <c r="D602" i="1"/>
  <c r="C602" i="1"/>
  <c r="G602" i="1" s="1"/>
  <c r="H601" i="1"/>
  <c r="D601" i="1"/>
  <c r="C601" i="1"/>
  <c r="G601" i="1" s="1"/>
  <c r="D600" i="1"/>
  <c r="C600" i="1"/>
  <c r="H598" i="1"/>
  <c r="D598" i="1"/>
  <c r="C598" i="1"/>
  <c r="G598" i="1" s="1"/>
  <c r="H597" i="1"/>
  <c r="D597" i="1"/>
  <c r="C597" i="1"/>
  <c r="G597" i="1" s="1"/>
  <c r="D596" i="1"/>
  <c r="C596" i="1"/>
  <c r="D595" i="1"/>
  <c r="C595" i="1"/>
  <c r="H594" i="1"/>
  <c r="D594" i="1"/>
  <c r="C594" i="1"/>
  <c r="G594" i="1" s="1"/>
  <c r="C593" i="1"/>
  <c r="D592" i="1"/>
  <c r="C592" i="1"/>
  <c r="D591" i="1"/>
  <c r="C591" i="1"/>
  <c r="D590" i="1"/>
  <c r="C590" i="1"/>
  <c r="D589" i="1"/>
  <c r="C589"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C574" i="1"/>
  <c r="D573" i="1"/>
  <c r="C573" i="1"/>
  <c r="D572" i="1"/>
  <c r="C572" i="1"/>
  <c r="G571" i="1"/>
  <c r="D571" i="1"/>
  <c r="C571" i="1"/>
  <c r="H571" i="1" s="1"/>
  <c r="G570" i="1"/>
  <c r="D570" i="1"/>
  <c r="C570" i="1"/>
  <c r="H570" i="1" s="1"/>
  <c r="D569" i="1"/>
  <c r="C569" i="1"/>
  <c r="D568" i="1"/>
  <c r="C568" i="1"/>
  <c r="G567" i="1"/>
  <c r="D567" i="1"/>
  <c r="C567" i="1"/>
  <c r="H567" i="1" s="1"/>
  <c r="G566" i="1"/>
  <c r="D566" i="1"/>
  <c r="C566" i="1"/>
  <c r="H566" i="1" s="1"/>
  <c r="C565" i="1"/>
  <c r="H564" i="1"/>
  <c r="D564" i="1"/>
  <c r="C564" i="1"/>
  <c r="G564" i="1" s="1"/>
  <c r="H563" i="1"/>
  <c r="D563" i="1"/>
  <c r="C563" i="1"/>
  <c r="G563" i="1" s="1"/>
  <c r="C562" i="1"/>
  <c r="H560" i="1"/>
  <c r="G560" i="1"/>
  <c r="D560" i="1"/>
  <c r="C560" i="1"/>
  <c r="H559" i="1"/>
  <c r="G559" i="1"/>
  <c r="D559" i="1"/>
  <c r="C559" i="1"/>
  <c r="H558" i="1"/>
  <c r="G558" i="1"/>
  <c r="D558" i="1"/>
  <c r="C558" i="1"/>
  <c r="C557" i="1"/>
  <c r="H557" i="1" s="1"/>
  <c r="D556" i="1"/>
  <c r="C556" i="1"/>
  <c r="G555" i="1"/>
  <c r="D555" i="1"/>
  <c r="C555" i="1"/>
  <c r="H555" i="1" s="1"/>
  <c r="G554" i="1"/>
  <c r="D554" i="1"/>
  <c r="C554" i="1"/>
  <c r="H554" i="1" s="1"/>
  <c r="D553" i="1"/>
  <c r="C553" i="1"/>
  <c r="D552" i="1"/>
  <c r="C552" i="1"/>
  <c r="G551" i="1"/>
  <c r="D551" i="1"/>
  <c r="C551" i="1"/>
  <c r="H551" i="1" s="1"/>
  <c r="G550" i="1"/>
  <c r="D550" i="1"/>
  <c r="C550" i="1"/>
  <c r="H550" i="1" s="1"/>
  <c r="D549" i="1"/>
  <c r="C549" i="1"/>
  <c r="D548" i="1"/>
  <c r="C548" i="1"/>
  <c r="G547" i="1"/>
  <c r="D547" i="1"/>
  <c r="C547" i="1"/>
  <c r="H547" i="1" s="1"/>
  <c r="G546" i="1"/>
  <c r="D546" i="1"/>
  <c r="C546" i="1"/>
  <c r="H546" i="1" s="1"/>
  <c r="D545" i="1"/>
  <c r="C545" i="1"/>
  <c r="D544" i="1"/>
  <c r="C544" i="1"/>
  <c r="G543" i="1"/>
  <c r="D543" i="1"/>
  <c r="C543" i="1"/>
  <c r="H543" i="1" s="1"/>
  <c r="G542" i="1"/>
  <c r="D542" i="1"/>
  <c r="C542" i="1"/>
  <c r="H542" i="1" s="1"/>
  <c r="D541" i="1"/>
  <c r="C541" i="1"/>
  <c r="D540" i="1"/>
  <c r="C540" i="1"/>
  <c r="G539" i="1"/>
  <c r="D539" i="1"/>
  <c r="C539" i="1"/>
  <c r="H539" i="1" s="1"/>
  <c r="G538" i="1"/>
  <c r="D538" i="1"/>
  <c r="C538" i="1"/>
  <c r="H538" i="1" s="1"/>
  <c r="C537" i="1"/>
  <c r="H536" i="1"/>
  <c r="D536" i="1"/>
  <c r="C536" i="1"/>
  <c r="G536" i="1" s="1"/>
  <c r="H535" i="1"/>
  <c r="D535" i="1"/>
  <c r="C535" i="1"/>
  <c r="G535" i="1" s="1"/>
  <c r="D534" i="1"/>
  <c r="C534" i="1"/>
  <c r="D533" i="1"/>
  <c r="C533" i="1"/>
  <c r="H532" i="1"/>
  <c r="D532" i="1"/>
  <c r="C532" i="1"/>
  <c r="G532" i="1" s="1"/>
  <c r="H531" i="1"/>
  <c r="D531" i="1"/>
  <c r="C531" i="1"/>
  <c r="G531" i="1" s="1"/>
  <c r="D530" i="1"/>
  <c r="C530" i="1"/>
  <c r="D529" i="1"/>
  <c r="C529" i="1"/>
  <c r="H528" i="1"/>
  <c r="D528" i="1"/>
  <c r="C528" i="1"/>
  <c r="G528" i="1" s="1"/>
  <c r="H527" i="1"/>
  <c r="D527" i="1"/>
  <c r="C527" i="1"/>
  <c r="G527" i="1" s="1"/>
  <c r="D526" i="1"/>
  <c r="C526" i="1"/>
  <c r="D525" i="1"/>
  <c r="C525" i="1"/>
  <c r="H524" i="1"/>
  <c r="D524" i="1"/>
  <c r="C524" i="1"/>
  <c r="G524" i="1" s="1"/>
  <c r="H521" i="1"/>
  <c r="G521" i="1"/>
  <c r="D521" i="1"/>
  <c r="C521" i="1"/>
  <c r="H520" i="1"/>
  <c r="G520" i="1"/>
  <c r="D520" i="1"/>
  <c r="C520" i="1"/>
  <c r="C519" i="1"/>
  <c r="D518" i="1"/>
  <c r="C518" i="1"/>
  <c r="D517" i="1"/>
  <c r="C517" i="1"/>
  <c r="G516" i="1"/>
  <c r="D516" i="1"/>
  <c r="C516" i="1"/>
  <c r="H516" i="1" s="1"/>
  <c r="G515" i="1"/>
  <c r="D515" i="1"/>
  <c r="C515" i="1"/>
  <c r="H515" i="1" s="1"/>
  <c r="D514" i="1"/>
  <c r="C514" i="1"/>
  <c r="D513" i="1"/>
  <c r="C513" i="1"/>
  <c r="G512" i="1"/>
  <c r="D512" i="1"/>
  <c r="C512" i="1"/>
  <c r="H512" i="1" s="1"/>
  <c r="G511" i="1"/>
  <c r="D511" i="1"/>
  <c r="C511" i="1"/>
  <c r="H511" i="1" s="1"/>
  <c r="D510" i="1"/>
  <c r="C510" i="1"/>
  <c r="H508" i="1"/>
  <c r="D508" i="1"/>
  <c r="C508" i="1"/>
  <c r="G508" i="1" s="1"/>
  <c r="D507" i="1"/>
  <c r="C507" i="1"/>
  <c r="D506" i="1"/>
  <c r="C506" i="1"/>
  <c r="H505" i="1"/>
  <c r="D505" i="1"/>
  <c r="C505" i="1"/>
  <c r="G505" i="1" s="1"/>
  <c r="H504" i="1"/>
  <c r="D504" i="1"/>
  <c r="C504" i="1"/>
  <c r="G504" i="1" s="1"/>
  <c r="D503" i="1"/>
  <c r="C503" i="1"/>
  <c r="D502" i="1"/>
  <c r="C502" i="1"/>
  <c r="H501" i="1"/>
  <c r="D501" i="1"/>
  <c r="C501" i="1"/>
  <c r="G501" i="1" s="1"/>
  <c r="H500" i="1"/>
  <c r="D500" i="1"/>
  <c r="C500" i="1"/>
  <c r="G500" i="1" s="1"/>
  <c r="D499" i="1"/>
  <c r="C499" i="1"/>
  <c r="D498" i="1"/>
  <c r="C498" i="1"/>
  <c r="H497" i="1"/>
  <c r="D497" i="1"/>
  <c r="C497" i="1"/>
  <c r="G497" i="1" s="1"/>
  <c r="H496" i="1"/>
  <c r="D496" i="1"/>
  <c r="C496" i="1"/>
  <c r="G496" i="1" s="1"/>
  <c r="D495" i="1"/>
  <c r="C495" i="1"/>
  <c r="D494" i="1"/>
  <c r="C494" i="1"/>
  <c r="H493" i="1"/>
  <c r="D493" i="1"/>
  <c r="C493" i="1"/>
  <c r="G493" i="1" s="1"/>
  <c r="H492" i="1"/>
  <c r="D492" i="1"/>
  <c r="C492" i="1"/>
  <c r="G492" i="1" s="1"/>
  <c r="D491" i="1"/>
  <c r="C491" i="1"/>
  <c r="D490" i="1"/>
  <c r="C490" i="1"/>
  <c r="H489" i="1"/>
  <c r="D489" i="1"/>
  <c r="C489" i="1"/>
  <c r="G489" i="1" s="1"/>
  <c r="H488" i="1"/>
  <c r="D488" i="1"/>
  <c r="C488" i="1"/>
  <c r="G488" i="1" s="1"/>
  <c r="D487" i="1"/>
  <c r="C487" i="1"/>
  <c r="D486" i="1"/>
  <c r="C486" i="1"/>
  <c r="H485" i="1"/>
  <c r="D485" i="1"/>
  <c r="C485" i="1"/>
  <c r="G485" i="1" s="1"/>
  <c r="H484" i="1"/>
  <c r="D484" i="1"/>
  <c r="C484" i="1"/>
  <c r="G484" i="1" s="1"/>
  <c r="D483" i="1"/>
  <c r="C483" i="1"/>
  <c r="D482" i="1"/>
  <c r="C482" i="1"/>
  <c r="H481" i="1"/>
  <c r="D481" i="1"/>
  <c r="C481" i="1"/>
  <c r="G481" i="1" s="1"/>
  <c r="H480" i="1"/>
  <c r="D480" i="1"/>
  <c r="C480" i="1"/>
  <c r="G480" i="1" s="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D459" i="1"/>
  <c r="C459" i="1"/>
  <c r="G458" i="1"/>
  <c r="D458" i="1"/>
  <c r="C458" i="1"/>
  <c r="H458" i="1" s="1"/>
  <c r="G457" i="1"/>
  <c r="C457" i="1"/>
  <c r="H457" i="1" s="1"/>
  <c r="D456" i="1"/>
  <c r="C456" i="1"/>
  <c r="H455" i="1"/>
  <c r="D455" i="1"/>
  <c r="C455" i="1"/>
  <c r="G455" i="1" s="1"/>
  <c r="H454" i="1"/>
  <c r="D454" i="1"/>
  <c r="C454" i="1"/>
  <c r="G454" i="1" s="1"/>
  <c r="H452" i="1"/>
  <c r="D452" i="1"/>
  <c r="C452" i="1"/>
  <c r="G452" i="1" s="1"/>
  <c r="D451" i="1"/>
  <c r="C451" i="1"/>
  <c r="G451" i="1" s="1"/>
  <c r="D450" i="1"/>
  <c r="C450" i="1"/>
  <c r="G450" i="1" s="1"/>
  <c r="H449" i="1"/>
  <c r="G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D412" i="1"/>
  <c r="C411" i="1"/>
  <c r="D406" i="1"/>
  <c r="C406" i="1"/>
  <c r="D405" i="1"/>
  <c r="C405" i="1"/>
  <c r="D404" i="1"/>
  <c r="C404" i="1"/>
  <c r="D401" i="1"/>
  <c r="C401" i="1"/>
  <c r="D400" i="1"/>
  <c r="C400" i="1"/>
  <c r="G399" i="1"/>
  <c r="D399" i="1"/>
  <c r="C399" i="1"/>
  <c r="H399" i="1" s="1"/>
  <c r="D398" i="1"/>
  <c r="C398" i="1"/>
  <c r="H398" i="1" s="1"/>
  <c r="D397" i="1"/>
  <c r="C397" i="1"/>
  <c r="D396" i="1"/>
  <c r="C396" i="1"/>
  <c r="G395" i="1"/>
  <c r="D395" i="1"/>
  <c r="C395" i="1"/>
  <c r="H395" i="1" s="1"/>
  <c r="G394" i="1"/>
  <c r="D394" i="1"/>
  <c r="C394" i="1"/>
  <c r="H394" i="1" s="1"/>
  <c r="D393" i="1"/>
  <c r="C393" i="1"/>
  <c r="D392" i="1"/>
  <c r="C392" i="1"/>
  <c r="D391" i="1"/>
  <c r="D390" i="1"/>
  <c r="C390" i="1"/>
  <c r="H390" i="1" s="1"/>
  <c r="D389" i="1"/>
  <c r="C389" i="1"/>
  <c r="D388" i="1"/>
  <c r="C388" i="1"/>
  <c r="G387" i="1"/>
  <c r="D387" i="1"/>
  <c r="C387" i="1"/>
  <c r="H387" i="1" s="1"/>
  <c r="C386" i="1"/>
  <c r="H386" i="1" s="1"/>
  <c r="D385" i="1"/>
  <c r="C385" i="1"/>
  <c r="H384" i="1"/>
  <c r="D384" i="1"/>
  <c r="C384" i="1"/>
  <c r="G384" i="1" s="1"/>
  <c r="C383" i="1"/>
  <c r="G383" i="1" s="1"/>
  <c r="D382" i="1"/>
  <c r="C382" i="1"/>
  <c r="D381" i="1"/>
  <c r="C381" i="1"/>
  <c r="D380" i="1"/>
  <c r="C380" i="1"/>
  <c r="D379" i="1"/>
  <c r="C379" i="1"/>
  <c r="D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D363" i="1"/>
  <c r="C363" i="1"/>
  <c r="D362" i="1"/>
  <c r="C362" i="1"/>
  <c r="D361" i="1"/>
  <c r="C361" i="1"/>
  <c r="D360" i="1"/>
  <c r="C360" i="1"/>
  <c r="D359" i="1"/>
  <c r="H357" i="1"/>
  <c r="G357" i="1"/>
  <c r="D357" i="1"/>
  <c r="C357" i="1"/>
  <c r="H356" i="1"/>
  <c r="G356" i="1"/>
  <c r="D356" i="1"/>
  <c r="C356" i="1"/>
  <c r="H355" i="1"/>
  <c r="G355" i="1"/>
  <c r="D355" i="1"/>
  <c r="C355" i="1"/>
  <c r="D354" i="1"/>
  <c r="C354" i="1"/>
  <c r="G354" i="1" s="1"/>
  <c r="D353" i="1"/>
  <c r="C353" i="1"/>
  <c r="G353" i="1" s="1"/>
  <c r="D352" i="1"/>
  <c r="C352" i="1"/>
  <c r="H352" i="1" s="1"/>
  <c r="D351" i="1"/>
  <c r="C351" i="1"/>
  <c r="H351" i="1" s="1"/>
  <c r="H350" i="1"/>
  <c r="G350" i="1"/>
  <c r="D350" i="1"/>
  <c r="C350" i="1"/>
  <c r="H349" i="1"/>
  <c r="G349" i="1"/>
  <c r="D349" i="1"/>
  <c r="C349" i="1"/>
  <c r="D348" i="1"/>
  <c r="C348" i="1"/>
  <c r="H348" i="1" s="1"/>
  <c r="D347" i="1"/>
  <c r="C347" i="1"/>
  <c r="H347" i="1" s="1"/>
  <c r="D346" i="1"/>
  <c r="D344" i="1"/>
  <c r="C344" i="1"/>
  <c r="G343" i="1"/>
  <c r="D343" i="1"/>
  <c r="C343" i="1"/>
  <c r="H343" i="1" s="1"/>
  <c r="G342" i="1"/>
  <c r="D342" i="1"/>
  <c r="C342" i="1"/>
  <c r="H342" i="1" s="1"/>
  <c r="D341" i="1"/>
  <c r="C341" i="1"/>
  <c r="D340" i="1"/>
  <c r="C340" i="1"/>
  <c r="G339" i="1"/>
  <c r="D339" i="1"/>
  <c r="C339" i="1"/>
  <c r="H339" i="1" s="1"/>
  <c r="G338" i="1"/>
  <c r="D338" i="1"/>
  <c r="C338" i="1"/>
  <c r="H338" i="1" s="1"/>
  <c r="D337" i="1"/>
  <c r="C337" i="1"/>
  <c r="D336" i="1"/>
  <c r="C336" i="1"/>
  <c r="G335" i="1"/>
  <c r="D335" i="1"/>
  <c r="C335" i="1"/>
  <c r="H335" i="1" s="1"/>
  <c r="G334" i="1"/>
  <c r="D334" i="1"/>
  <c r="C334" i="1"/>
  <c r="H334" i="1" s="1"/>
  <c r="D333" i="1"/>
  <c r="C333" i="1"/>
  <c r="D332" i="1"/>
  <c r="C332" i="1"/>
  <c r="G331" i="1"/>
  <c r="C331" i="1"/>
  <c r="H331" i="1" s="1"/>
  <c r="D330" i="1"/>
  <c r="C330" i="1"/>
  <c r="D329" i="1"/>
  <c r="C329" i="1"/>
  <c r="H328" i="1"/>
  <c r="D328" i="1"/>
  <c r="C328" i="1"/>
  <c r="G328" i="1" s="1"/>
  <c r="H327" i="1"/>
  <c r="D327" i="1"/>
  <c r="C327" i="1"/>
  <c r="G327" i="1" s="1"/>
  <c r="D326" i="1"/>
  <c r="C326" i="1"/>
  <c r="D325" i="1"/>
  <c r="C325" i="1"/>
  <c r="H324" i="1"/>
  <c r="D324" i="1"/>
  <c r="C324" i="1"/>
  <c r="G324" i="1" s="1"/>
  <c r="H323" i="1"/>
  <c r="D323" i="1"/>
  <c r="C323" i="1"/>
  <c r="G323" i="1" s="1"/>
  <c r="D322" i="1"/>
  <c r="C322" i="1"/>
  <c r="D321" i="1"/>
  <c r="C321" i="1"/>
  <c r="H320" i="1"/>
  <c r="D320" i="1"/>
  <c r="C320" i="1"/>
  <c r="G320" i="1" s="1"/>
  <c r="H319" i="1"/>
  <c r="D319" i="1"/>
  <c r="C319" i="1"/>
  <c r="G319" i="1" s="1"/>
  <c r="D318" i="1"/>
  <c r="C318" i="1"/>
  <c r="D317" i="1"/>
  <c r="C317" i="1"/>
  <c r="H316" i="1"/>
  <c r="D316" i="1"/>
  <c r="C316" i="1"/>
  <c r="G316" i="1" s="1"/>
  <c r="H315" i="1"/>
  <c r="D315" i="1"/>
  <c r="C315" i="1"/>
  <c r="G315" i="1" s="1"/>
  <c r="D314" i="1"/>
  <c r="C314" i="1"/>
  <c r="D313" i="1"/>
  <c r="C313" i="1"/>
  <c r="H312" i="1"/>
  <c r="D312" i="1"/>
  <c r="C312" i="1"/>
  <c r="G312" i="1" s="1"/>
  <c r="H311" i="1"/>
  <c r="D311" i="1"/>
  <c r="C311" i="1"/>
  <c r="G311" i="1" s="1"/>
  <c r="D310" i="1"/>
  <c r="C310" i="1"/>
  <c r="D309" i="1"/>
  <c r="C309" i="1"/>
  <c r="H308" i="1"/>
  <c r="D308" i="1"/>
  <c r="C308" i="1"/>
  <c r="G308" i="1" s="1"/>
  <c r="H307" i="1"/>
  <c r="D307" i="1"/>
  <c r="C307" i="1"/>
  <c r="G307" i="1" s="1"/>
  <c r="C306" i="1"/>
  <c r="H305" i="1"/>
  <c r="D305" i="1"/>
  <c r="C305" i="1"/>
  <c r="G305" i="1" s="1"/>
  <c r="D304" i="1"/>
  <c r="C304" i="1"/>
  <c r="G304" i="1" s="1"/>
  <c r="D303" i="1"/>
  <c r="C303" i="1"/>
  <c r="G303" i="1" s="1"/>
  <c r="H302" i="1"/>
  <c r="D302" i="1"/>
  <c r="C302" i="1"/>
  <c r="G302" i="1" s="1"/>
  <c r="H301" i="1"/>
  <c r="D301" i="1"/>
  <c r="C301" i="1"/>
  <c r="G301" i="1" s="1"/>
  <c r="D300" i="1"/>
  <c r="C300" i="1"/>
  <c r="G300" i="1" s="1"/>
  <c r="H299" i="1"/>
  <c r="C299" i="1"/>
  <c r="H298" i="1"/>
  <c r="G298" i="1"/>
  <c r="D298" i="1"/>
  <c r="C298" i="1"/>
  <c r="H297" i="1"/>
  <c r="G297" i="1"/>
  <c r="D297" i="1"/>
  <c r="C297" i="1"/>
  <c r="D296" i="1"/>
  <c r="C296" i="1"/>
  <c r="C295" i="1"/>
  <c r="H292" i="1"/>
  <c r="D292" i="1"/>
  <c r="C292" i="1"/>
  <c r="G292" i="1" s="1"/>
  <c r="H291" i="1"/>
  <c r="D291" i="1"/>
  <c r="C291" i="1"/>
  <c r="G291" i="1" s="1"/>
  <c r="D290" i="1"/>
  <c r="C290" i="1"/>
  <c r="D289" i="1"/>
  <c r="C289" i="1"/>
  <c r="D288" i="1"/>
  <c r="C288" i="1"/>
  <c r="G288" i="1" s="1"/>
  <c r="D284" i="1"/>
  <c r="C284" i="1"/>
  <c r="C283" i="1"/>
  <c r="H283" i="1" s="1"/>
  <c r="H282" i="1"/>
  <c r="D282" i="1"/>
  <c r="C282" i="1"/>
  <c r="G282" i="1" s="1"/>
  <c r="D281" i="1"/>
  <c r="C281" i="1"/>
  <c r="D280" i="1"/>
  <c r="C280" i="1"/>
  <c r="H279" i="1"/>
  <c r="D279" i="1"/>
  <c r="C279" i="1"/>
  <c r="G279" i="1" s="1"/>
  <c r="H278" i="1"/>
  <c r="D278" i="1"/>
  <c r="C278" i="1"/>
  <c r="G278" i="1" s="1"/>
  <c r="D277" i="1"/>
  <c r="C277" i="1"/>
  <c r="D276" i="1"/>
  <c r="C276" i="1"/>
  <c r="D275" i="1"/>
  <c r="C275" i="1"/>
  <c r="G275" i="1" s="1"/>
  <c r="H274" i="1"/>
  <c r="D274" i="1"/>
  <c r="C274" i="1"/>
  <c r="G274" i="1" s="1"/>
  <c r="D273" i="1"/>
  <c r="C273" i="1"/>
  <c r="D272" i="1"/>
  <c r="C272" i="1"/>
  <c r="H271" i="1"/>
  <c r="D271" i="1"/>
  <c r="C271" i="1"/>
  <c r="G271" i="1" s="1"/>
  <c r="D270" i="1"/>
  <c r="H270" i="1" s="1"/>
  <c r="C270" i="1"/>
  <c r="G270" i="1" s="1"/>
  <c r="C269" i="1"/>
  <c r="H268" i="1"/>
  <c r="D268" i="1"/>
  <c r="C268" i="1"/>
  <c r="G268" i="1" s="1"/>
  <c r="H267" i="1"/>
  <c r="D267" i="1"/>
  <c r="C267" i="1"/>
  <c r="G267" i="1" s="1"/>
  <c r="D266" i="1"/>
  <c r="C266" i="1"/>
  <c r="G266" i="1" s="1"/>
  <c r="D265" i="1"/>
  <c r="C265" i="1"/>
  <c r="G265" i="1" s="1"/>
  <c r="H263" i="1"/>
  <c r="D263" i="1"/>
  <c r="C263" i="1"/>
  <c r="G263" i="1" s="1"/>
  <c r="D262" i="1"/>
  <c r="C262" i="1"/>
  <c r="G262" i="1" s="1"/>
  <c r="D261" i="1"/>
  <c r="C261" i="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7" i="1"/>
  <c r="C247" i="1"/>
  <c r="G246" i="1"/>
  <c r="D246" i="1"/>
  <c r="C246" i="1"/>
  <c r="H246" i="1" s="1"/>
  <c r="G245" i="1"/>
  <c r="D245" i="1"/>
  <c r="C245" i="1"/>
  <c r="H245" i="1" s="1"/>
  <c r="D244" i="1"/>
  <c r="C244" i="1"/>
  <c r="D243" i="1"/>
  <c r="C243" i="1"/>
  <c r="G242" i="1"/>
  <c r="D242" i="1"/>
  <c r="C242" i="1"/>
  <c r="H242" i="1" s="1"/>
  <c r="G241" i="1"/>
  <c r="D241" i="1"/>
  <c r="C241" i="1"/>
  <c r="H241" i="1" s="1"/>
  <c r="C240" i="1"/>
  <c r="H239" i="1"/>
  <c r="D239" i="1"/>
  <c r="C239" i="1"/>
  <c r="G239" i="1" s="1"/>
  <c r="H238" i="1"/>
  <c r="D238" i="1"/>
  <c r="C238" i="1"/>
  <c r="G238" i="1" s="1"/>
  <c r="D237" i="1"/>
  <c r="C237" i="1"/>
  <c r="C236" i="1"/>
  <c r="H235" i="1"/>
  <c r="D235" i="1"/>
  <c r="C235" i="1"/>
  <c r="G235" i="1" s="1"/>
  <c r="H234" i="1"/>
  <c r="D234" i="1"/>
  <c r="C234" i="1"/>
  <c r="G234" i="1" s="1"/>
  <c r="D233" i="1"/>
  <c r="C233" i="1"/>
  <c r="C232" i="1"/>
  <c r="G232" i="1" s="1"/>
  <c r="H231" i="1"/>
  <c r="G231" i="1"/>
  <c r="D231" i="1"/>
  <c r="C231" i="1"/>
  <c r="H230" i="1"/>
  <c r="G230" i="1"/>
  <c r="D230" i="1"/>
  <c r="C230" i="1"/>
  <c r="D229" i="1"/>
  <c r="H229" i="1" s="1"/>
  <c r="C229" i="1"/>
  <c r="H228" i="1"/>
  <c r="G228" i="1"/>
  <c r="D228" i="1"/>
  <c r="C228" i="1"/>
  <c r="C227" i="1"/>
  <c r="H226" i="1"/>
  <c r="G226" i="1"/>
  <c r="D226" i="1"/>
  <c r="C226" i="1"/>
  <c r="H225" i="1"/>
  <c r="G225" i="1"/>
  <c r="D225" i="1"/>
  <c r="C225" i="1"/>
  <c r="D224" i="1"/>
  <c r="H223" i="1"/>
  <c r="G223" i="1"/>
  <c r="D223" i="1"/>
  <c r="C223" i="1"/>
  <c r="H222" i="1"/>
  <c r="G222" i="1"/>
  <c r="D222" i="1"/>
  <c r="C222" i="1"/>
  <c r="C221" i="1"/>
  <c r="D219" i="1"/>
  <c r="C219" i="1"/>
  <c r="D218" i="1"/>
  <c r="C218" i="1"/>
  <c r="D217" i="1"/>
  <c r="C217" i="1"/>
  <c r="D216" i="1"/>
  <c r="C216" i="1"/>
  <c r="D215" i="1"/>
  <c r="D214" i="1"/>
  <c r="C214" i="1"/>
  <c r="D213" i="1"/>
  <c r="C213" i="1"/>
  <c r="D212" i="1"/>
  <c r="C212" i="1"/>
  <c r="D211" i="1"/>
  <c r="D210" i="1"/>
  <c r="C210" i="1"/>
  <c r="D209" i="1"/>
  <c r="C209" i="1"/>
  <c r="D208" i="1"/>
  <c r="C208" i="1"/>
  <c r="D207" i="1"/>
  <c r="C207"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H191" i="1" s="1"/>
  <c r="D190" i="1"/>
  <c r="G190" i="1" s="1"/>
  <c r="C190" i="1"/>
  <c r="D189" i="1"/>
  <c r="C189" i="1"/>
  <c r="D188" i="1"/>
  <c r="G188" i="1" s="1"/>
  <c r="C188" i="1"/>
  <c r="D187" i="1"/>
  <c r="C187" i="1"/>
  <c r="D186" i="1"/>
  <c r="G186" i="1" s="1"/>
  <c r="C186" i="1"/>
  <c r="D185" i="1"/>
  <c r="C185" i="1"/>
  <c r="H183" i="1"/>
  <c r="D183" i="1"/>
  <c r="G183" i="1" s="1"/>
  <c r="C183" i="1"/>
  <c r="D182" i="1"/>
  <c r="C182" i="1"/>
  <c r="D181" i="1"/>
  <c r="C181" i="1"/>
  <c r="D180" i="1"/>
  <c r="G180" i="1" s="1"/>
  <c r="C180" i="1"/>
  <c r="D179" i="1"/>
  <c r="G179" i="1" s="1"/>
  <c r="C179" i="1"/>
  <c r="H178" i="1"/>
  <c r="D178" i="1"/>
  <c r="G178" i="1" s="1"/>
  <c r="C178" i="1"/>
  <c r="D177" i="1"/>
  <c r="C177" i="1"/>
  <c r="D176" i="1"/>
  <c r="G176" i="1" s="1"/>
  <c r="C176" i="1"/>
  <c r="D175" i="1"/>
  <c r="C175" i="1"/>
  <c r="D174" i="1"/>
  <c r="C174" i="1"/>
  <c r="D172" i="1"/>
  <c r="C172" i="1"/>
  <c r="D171" i="1"/>
  <c r="G171" i="1" s="1"/>
  <c r="C171" i="1"/>
  <c r="D170" i="1"/>
  <c r="C170" i="1"/>
  <c r="D169" i="1"/>
  <c r="G169" i="1" s="1"/>
  <c r="C169" i="1"/>
  <c r="D168" i="1"/>
  <c r="C168" i="1"/>
  <c r="D167" i="1"/>
  <c r="G167" i="1" s="1"/>
  <c r="C167" i="1"/>
  <c r="D166" i="1"/>
  <c r="C166" i="1"/>
  <c r="D164" i="1"/>
  <c r="C164" i="1"/>
  <c r="D163" i="1"/>
  <c r="C163" i="1"/>
  <c r="D162" i="1"/>
  <c r="C162" i="1"/>
  <c r="D161" i="1"/>
  <c r="G161" i="1" s="1"/>
  <c r="C161" i="1"/>
  <c r="H158" i="1"/>
  <c r="G158" i="1"/>
  <c r="D158" i="1"/>
  <c r="C158" i="1"/>
  <c r="D157" i="1"/>
  <c r="H157" i="1" s="1"/>
  <c r="C157" i="1"/>
  <c r="G157" i="1" s="1"/>
  <c r="H156" i="1"/>
  <c r="G156" i="1"/>
  <c r="D156" i="1"/>
  <c r="C156" i="1"/>
  <c r="D154" i="1"/>
  <c r="H154" i="1" s="1"/>
  <c r="C154" i="1"/>
  <c r="D153" i="1"/>
  <c r="H153" i="1" s="1"/>
  <c r="C153" i="1"/>
  <c r="D152" i="1"/>
  <c r="H152" i="1" s="1"/>
  <c r="C152" i="1"/>
  <c r="D151" i="1"/>
  <c r="H151" i="1" s="1"/>
  <c r="C151" i="1"/>
  <c r="D150" i="1"/>
  <c r="C150" i="1"/>
  <c r="C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D135" i="1"/>
  <c r="H134" i="1"/>
  <c r="G134" i="1"/>
  <c r="D134" i="1"/>
  <c r="C134" i="1"/>
  <c r="H133" i="1"/>
  <c r="G133" i="1"/>
  <c r="D133" i="1"/>
  <c r="C133" i="1"/>
  <c r="H132" i="1"/>
  <c r="G132" i="1"/>
  <c r="D132" i="1"/>
  <c r="C132" i="1"/>
  <c r="H131" i="1"/>
  <c r="G131" i="1"/>
  <c r="D131" i="1"/>
  <c r="C131" i="1"/>
  <c r="C130" i="1"/>
  <c r="D128" i="1"/>
  <c r="H128" i="1" s="1"/>
  <c r="C128" i="1"/>
  <c r="G127" i="1"/>
  <c r="D127" i="1"/>
  <c r="H127" i="1" s="1"/>
  <c r="C127" i="1"/>
  <c r="D126" i="1"/>
  <c r="C126" i="1"/>
  <c r="D125" i="1"/>
  <c r="H125" i="1" s="1"/>
  <c r="C125" i="1"/>
  <c r="C124" i="1"/>
  <c r="D123" i="1"/>
  <c r="C123" i="1"/>
  <c r="D122" i="1"/>
  <c r="H122" i="1" s="1"/>
  <c r="C122" i="1"/>
  <c r="C121" i="1"/>
  <c r="G119" i="1"/>
  <c r="D119" i="1"/>
  <c r="H119" i="1" s="1"/>
  <c r="C119" i="1"/>
  <c r="D118" i="1"/>
  <c r="H118" i="1" s="1"/>
  <c r="C118" i="1"/>
  <c r="D117" i="1"/>
  <c r="C117" i="1"/>
  <c r="G115" i="1"/>
  <c r="D115" i="1"/>
  <c r="H115" i="1" s="1"/>
  <c r="C115" i="1"/>
  <c r="D114" i="1"/>
  <c r="H114" i="1" s="1"/>
  <c r="C114" i="1"/>
  <c r="D113" i="1"/>
  <c r="H113" i="1" s="1"/>
  <c r="C113" i="1"/>
  <c r="D112" i="1"/>
  <c r="H112" i="1" s="1"/>
  <c r="C112" i="1"/>
  <c r="D111" i="1"/>
  <c r="C111" i="1"/>
  <c r="D110" i="1"/>
  <c r="C110" i="1"/>
  <c r="D109" i="1"/>
  <c r="C109" i="1"/>
  <c r="D108" i="1"/>
  <c r="D107" i="1"/>
  <c r="C107" i="1"/>
  <c r="D106" i="1"/>
  <c r="C106" i="1"/>
  <c r="D105" i="1"/>
  <c r="C105" i="1"/>
  <c r="D104" i="1"/>
  <c r="C104" i="1"/>
  <c r="D103" i="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D93" i="1"/>
  <c r="C93" i="1"/>
  <c r="H93" i="1" s="1"/>
  <c r="H92" i="1"/>
  <c r="D92" i="1"/>
  <c r="G92" i="1" s="1"/>
  <c r="C92" i="1"/>
  <c r="H91" i="1"/>
  <c r="D91" i="1"/>
  <c r="G91" i="1" s="1"/>
  <c r="C91" i="1"/>
  <c r="D90" i="1"/>
  <c r="G90" i="1" s="1"/>
  <c r="C90" i="1"/>
  <c r="D89" i="1"/>
  <c r="C89" i="1"/>
  <c r="H89" i="1" s="1"/>
  <c r="D88" i="1"/>
  <c r="G88" i="1" s="1"/>
  <c r="C88" i="1"/>
  <c r="D87" i="1"/>
  <c r="H86" i="1"/>
  <c r="D86" i="1"/>
  <c r="G86" i="1" s="1"/>
  <c r="C86" i="1"/>
  <c r="H85" i="1"/>
  <c r="D85" i="1"/>
  <c r="G85" i="1" s="1"/>
  <c r="C85" i="1"/>
  <c r="H84" i="1"/>
  <c r="D84" i="1"/>
  <c r="G84" i="1" s="1"/>
  <c r="C84" i="1"/>
  <c r="H83" i="1"/>
  <c r="D83" i="1"/>
  <c r="G83" i="1" s="1"/>
  <c r="C83" i="1"/>
  <c r="D82" i="1"/>
  <c r="G82" i="1" s="1"/>
  <c r="C82" i="1"/>
  <c r="H82" i="1" s="1"/>
  <c r="D81" i="1"/>
  <c r="C81" i="1"/>
  <c r="H80" i="1"/>
  <c r="D80" i="1"/>
  <c r="G80" i="1" s="1"/>
  <c r="C80" i="1"/>
  <c r="D79" i="1"/>
  <c r="C79" i="1"/>
  <c r="H77" i="1"/>
  <c r="D77" i="1"/>
  <c r="G77" i="1" s="1"/>
  <c r="C77" i="1"/>
  <c r="H76" i="1"/>
  <c r="D76" i="1"/>
  <c r="G76" i="1" s="1"/>
  <c r="C76" i="1"/>
  <c r="H75" i="1"/>
  <c r="D75" i="1"/>
  <c r="G75" i="1" s="1"/>
  <c r="C75" i="1"/>
  <c r="H74" i="1"/>
  <c r="D74" i="1"/>
  <c r="G74" i="1" s="1"/>
  <c r="C74" i="1"/>
  <c r="H73" i="1"/>
  <c r="D73" i="1"/>
  <c r="G73" i="1" s="1"/>
  <c r="C73" i="1"/>
  <c r="D72" i="1"/>
  <c r="G72" i="1" s="1"/>
  <c r="C72" i="1"/>
  <c r="H72" i="1" s="1"/>
  <c r="D71" i="1"/>
  <c r="C71" i="1"/>
  <c r="H71" i="1" s="1"/>
  <c r="D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C59" i="1"/>
  <c r="D58" i="1"/>
  <c r="C58" i="1"/>
  <c r="H58" i="1" s="1"/>
  <c r="D57" i="1"/>
  <c r="H57" i="1" s="1"/>
  <c r="C57" i="1"/>
  <c r="D56" i="1"/>
  <c r="C56" i="1"/>
  <c r="D55" i="1"/>
  <c r="C55" i="1"/>
  <c r="G55" i="1" s="1"/>
  <c r="H54" i="1"/>
  <c r="G54" i="1"/>
  <c r="D54" i="1"/>
  <c r="C54" i="1"/>
  <c r="H53" i="1"/>
  <c r="G53" i="1"/>
  <c r="D53" i="1"/>
  <c r="C53" i="1"/>
  <c r="H52" i="1"/>
  <c r="G52" i="1"/>
  <c r="D52" i="1"/>
  <c r="C52" i="1"/>
  <c r="H51" i="1"/>
  <c r="G51" i="1"/>
  <c r="D51" i="1"/>
  <c r="C51" i="1"/>
  <c r="H50" i="1"/>
  <c r="G50" i="1"/>
  <c r="D50" i="1"/>
  <c r="C50" i="1"/>
  <c r="H49" i="1"/>
  <c r="G49" i="1"/>
  <c r="D49" i="1"/>
  <c r="C49" i="1"/>
  <c r="D48" i="1"/>
  <c r="C48" i="1"/>
  <c r="G48" i="1" s="1"/>
  <c r="H47" i="1"/>
  <c r="D47" i="1"/>
  <c r="C47" i="1"/>
  <c r="G47" i="1" s="1"/>
  <c r="D45" i="1"/>
  <c r="H45" i="1" s="1"/>
  <c r="C45" i="1"/>
  <c r="D44" i="1"/>
  <c r="H44" i="1" s="1"/>
  <c r="C44" i="1"/>
  <c r="D43" i="1"/>
  <c r="H43" i="1" s="1"/>
  <c r="C43" i="1"/>
  <c r="G42" i="1"/>
  <c r="D42" i="1"/>
  <c r="H42" i="1" s="1"/>
  <c r="C42" i="1"/>
  <c r="D41" i="1"/>
  <c r="H41" i="1" s="1"/>
  <c r="C41" i="1"/>
  <c r="D40" i="1"/>
  <c r="D39" i="1"/>
  <c r="C39" i="1"/>
  <c r="D38" i="1"/>
  <c r="C38" i="1"/>
  <c r="D37" i="1"/>
  <c r="C37" i="1"/>
  <c r="D36" i="1"/>
  <c r="H35" i="1"/>
  <c r="D35" i="1"/>
  <c r="G35" i="1" s="1"/>
  <c r="C35" i="1"/>
  <c r="H34" i="1"/>
  <c r="D34" i="1"/>
  <c r="G34" i="1" s="1"/>
  <c r="C34" i="1"/>
  <c r="C33" i="1"/>
  <c r="H32" i="1"/>
  <c r="D32" i="1"/>
  <c r="G32" i="1" s="1"/>
  <c r="C32" i="1"/>
  <c r="H31" i="1"/>
  <c r="D31" i="1"/>
  <c r="G31" i="1" s="1"/>
  <c r="C31" i="1"/>
  <c r="H30" i="1"/>
  <c r="D30" i="1"/>
  <c r="G30" i="1" s="1"/>
  <c r="C30" i="1"/>
  <c r="D29" i="1"/>
  <c r="G29" i="1" s="1"/>
  <c r="C29" i="1"/>
  <c r="H28" i="1"/>
  <c r="D28" i="1"/>
  <c r="G28" i="1" s="1"/>
  <c r="C28" i="1"/>
  <c r="D27" i="1"/>
  <c r="G27" i="1" s="1"/>
  <c r="C27" i="1"/>
  <c r="H26" i="1"/>
  <c r="D26" i="1"/>
  <c r="G26" i="1" s="1"/>
  <c r="C26" i="1"/>
  <c r="H24" i="1"/>
  <c r="D24" i="1"/>
  <c r="G24" i="1" s="1"/>
  <c r="C24" i="1"/>
  <c r="D23" i="1"/>
  <c r="G23" i="1" s="1"/>
  <c r="C23" i="1"/>
  <c r="H23" i="1" s="1"/>
  <c r="H22" i="1"/>
  <c r="D22" i="1"/>
  <c r="G22" i="1" s="1"/>
  <c r="C22" i="1"/>
  <c r="H21" i="1"/>
  <c r="D21" i="1"/>
  <c r="G21" i="1" s="1"/>
  <c r="C21" i="1"/>
  <c r="H20" i="1"/>
  <c r="D20" i="1"/>
  <c r="G20" i="1" s="1"/>
  <c r="C20" i="1"/>
  <c r="C19" i="1"/>
  <c r="H18" i="1"/>
  <c r="D18" i="1"/>
  <c r="G18" i="1" s="1"/>
  <c r="C18" i="1"/>
  <c r="H17" i="1"/>
  <c r="D17" i="1"/>
  <c r="G17" i="1" s="1"/>
  <c r="C17" i="1"/>
  <c r="H16" i="1"/>
  <c r="D16" i="1"/>
  <c r="G16" i="1" s="1"/>
  <c r="C16" i="1"/>
  <c r="H15" i="1"/>
  <c r="D15" i="1"/>
  <c r="G15" i="1" s="1"/>
  <c r="C15" i="1"/>
  <c r="H14" i="1"/>
  <c r="D14" i="1"/>
  <c r="G14" i="1" s="1"/>
  <c r="C14" i="1"/>
  <c r="D13" i="1"/>
  <c r="H12" i="1"/>
  <c r="G12" i="1"/>
  <c r="D12" i="1"/>
  <c r="C12" i="1"/>
  <c r="H11" i="1"/>
  <c r="G11" i="1"/>
  <c r="D11" i="1"/>
  <c r="C11" i="1"/>
  <c r="H10" i="1"/>
  <c r="D10" i="1"/>
  <c r="C10" i="1"/>
  <c r="G10" i="1" s="1"/>
  <c r="H9" i="1"/>
  <c r="D9" i="1"/>
  <c r="C9" i="1"/>
  <c r="G9" i="1" s="1"/>
  <c r="H8" i="1"/>
  <c r="D8" i="1"/>
  <c r="C8" i="1"/>
  <c r="G8" i="1" s="1"/>
  <c r="H7" i="1"/>
  <c r="D7" i="1"/>
  <c r="C7" i="1"/>
  <c r="G7" i="1" s="1"/>
  <c r="H6" i="1"/>
  <c r="D6" i="1"/>
  <c r="C6" i="1"/>
  <c r="G6" i="1" s="1"/>
  <c r="H5" i="1"/>
  <c r="D5" i="1"/>
  <c r="C5" i="1"/>
  <c r="G5" i="1" s="1"/>
  <c r="D4" i="1"/>
  <c r="G163" i="1" l="1"/>
  <c r="G1225" i="1"/>
  <c r="E238" i="5"/>
  <c r="D1215" i="1" s="1"/>
  <c r="F246" i="5"/>
  <c r="H1219" i="1"/>
  <c r="H1220" i="1"/>
  <c r="H1230" i="1"/>
  <c r="G1217" i="1"/>
  <c r="H1218" i="1"/>
  <c r="G1028" i="1"/>
  <c r="G1012" i="1"/>
  <c r="F6" i="6"/>
  <c r="H1302" i="1"/>
  <c r="H1300" i="1"/>
  <c r="H711" i="1"/>
  <c r="F169" i="4"/>
  <c r="H718" i="1"/>
  <c r="G154" i="1"/>
  <c r="E39" i="9"/>
  <c r="B39" i="9" s="1"/>
  <c r="F153" i="4"/>
  <c r="F264" i="4"/>
  <c r="G256" i="1"/>
  <c r="F202" i="4"/>
  <c r="H188" i="1"/>
  <c r="H190" i="1"/>
  <c r="H166" i="1"/>
  <c r="H171" i="1"/>
  <c r="H169" i="1"/>
  <c r="H179" i="1"/>
  <c r="H175" i="1"/>
  <c r="H168" i="1"/>
  <c r="H162" i="1"/>
  <c r="F210" i="4"/>
  <c r="H186" i="1"/>
  <c r="H185" i="1"/>
  <c r="F188" i="4"/>
  <c r="F220" i="9"/>
  <c r="B220" i="9" s="1"/>
  <c r="H181" i="1"/>
  <c r="H180" i="1"/>
  <c r="H177" i="1"/>
  <c r="H174" i="1"/>
  <c r="H163" i="1"/>
  <c r="G1244" i="1"/>
  <c r="F259" i="5"/>
  <c r="H1227" i="1"/>
  <c r="E245" i="5"/>
  <c r="D1222" i="1" s="1"/>
  <c r="G1222" i="1" s="1"/>
  <c r="F250" i="5"/>
  <c r="H1229" i="1"/>
  <c r="H1226" i="1"/>
  <c r="H1223" i="1"/>
  <c r="D1216" i="1"/>
  <c r="H1216" i="1" s="1"/>
  <c r="F239" i="5"/>
  <c r="G1155" i="1"/>
  <c r="H1137" i="1"/>
  <c r="H1124" i="1"/>
  <c r="H1125" i="1"/>
  <c r="F146" i="5"/>
  <c r="E287" i="9"/>
  <c r="B287" i="9" s="1"/>
  <c r="D1112" i="1"/>
  <c r="G1112" i="1" s="1"/>
  <c r="F134" i="5"/>
  <c r="G1071" i="1"/>
  <c r="F87" i="5"/>
  <c r="G1056" i="1"/>
  <c r="F78" i="5"/>
  <c r="G1041" i="1"/>
  <c r="F63" i="5"/>
  <c r="G1030" i="1"/>
  <c r="E12" i="5"/>
  <c r="D990" i="1" s="1"/>
  <c r="F19" i="5"/>
  <c r="G995" i="1"/>
  <c r="D991" i="1"/>
  <c r="G987" i="1"/>
  <c r="G631" i="1"/>
  <c r="G1050" i="1"/>
  <c r="H1148" i="1"/>
  <c r="F170" i="5"/>
  <c r="G413" i="1"/>
  <c r="F418" i="4"/>
  <c r="G227" i="1"/>
  <c r="G229" i="1"/>
  <c r="H646" i="1"/>
  <c r="G646" i="1"/>
  <c r="H947" i="1"/>
  <c r="H823" i="1"/>
  <c r="E70" i="9"/>
  <c r="B70" i="9" s="1"/>
  <c r="H812" i="1"/>
  <c r="G1434" i="1"/>
  <c r="G1419" i="1"/>
  <c r="H1412" i="1"/>
  <c r="G1411" i="1"/>
  <c r="G1409" i="1"/>
  <c r="I27" i="3"/>
  <c r="G1410" i="1"/>
  <c r="H1405" i="1"/>
  <c r="H1378" i="1"/>
  <c r="F82" i="6"/>
  <c r="G1371" i="1"/>
  <c r="G1330" i="1"/>
  <c r="H1301" i="1"/>
  <c r="H1477" i="1"/>
  <c r="H1470" i="1"/>
  <c r="D6" i="8"/>
  <c r="C1481" i="1" s="1"/>
  <c r="G1515" i="1"/>
  <c r="G1511" i="1"/>
  <c r="D24" i="8"/>
  <c r="C1499" i="1" s="1"/>
  <c r="H1499" i="1" s="1"/>
  <c r="C1576" i="1"/>
  <c r="G1576" i="1" s="1"/>
  <c r="G1579" i="1"/>
  <c r="G1578" i="1"/>
  <c r="H1568" i="1"/>
  <c r="G1565" i="1"/>
  <c r="G1555" i="1"/>
  <c r="G1557" i="1"/>
  <c r="G1533" i="1"/>
  <c r="H1530" i="1"/>
  <c r="G1531" i="1"/>
  <c r="E27" i="9"/>
  <c r="B27" i="9" s="1"/>
  <c r="E263" i="4"/>
  <c r="D259" i="1" s="1"/>
  <c r="D260" i="1"/>
  <c r="G260" i="1" s="1"/>
  <c r="G261" i="1"/>
  <c r="E69" i="9"/>
  <c r="B69" i="9" s="1"/>
  <c r="G255" i="1"/>
  <c r="H189" i="1"/>
  <c r="H187" i="1"/>
  <c r="H182" i="1"/>
  <c r="F177" i="4"/>
  <c r="E43" i="9"/>
  <c r="B43" i="9" s="1"/>
  <c r="H176" i="1"/>
  <c r="H172" i="1"/>
  <c r="H170" i="1"/>
  <c r="H167" i="1"/>
  <c r="E163" i="4"/>
  <c r="D159" i="1" s="1"/>
  <c r="H164" i="1"/>
  <c r="H160" i="1"/>
  <c r="H161" i="1"/>
  <c r="G150" i="1"/>
  <c r="E363" i="4"/>
  <c r="E350" i="4" s="1"/>
  <c r="D121" i="1"/>
  <c r="F125" i="4"/>
  <c r="G123" i="1"/>
  <c r="F120" i="4"/>
  <c r="G111" i="1"/>
  <c r="F107" i="4"/>
  <c r="E106" i="4"/>
  <c r="D102" i="1" s="1"/>
  <c r="H90" i="1"/>
  <c r="E82" i="4"/>
  <c r="D78" i="1" s="1"/>
  <c r="H88" i="1"/>
  <c r="F91" i="4"/>
  <c r="H79" i="1"/>
  <c r="H81" i="1"/>
  <c r="H59" i="1"/>
  <c r="G57" i="1"/>
  <c r="G56" i="1"/>
  <c r="H29" i="1"/>
  <c r="H27" i="1"/>
  <c r="F23" i="4"/>
  <c r="F216" i="9"/>
  <c r="B216" i="9" s="1"/>
  <c r="E284" i="9"/>
  <c r="B284" i="9" s="1"/>
  <c r="H1507" i="1"/>
  <c r="H1504" i="1"/>
  <c r="G1499" i="1"/>
  <c r="H1503" i="1"/>
  <c r="C1501" i="1"/>
  <c r="H1501" i="1" s="1"/>
  <c r="H1491" i="1"/>
  <c r="H1481" i="1"/>
  <c r="G1481" i="1"/>
  <c r="H1483" i="1"/>
  <c r="G1412" i="1"/>
  <c r="G1414" i="1"/>
  <c r="F115" i="6"/>
  <c r="G1407" i="1"/>
  <c r="G1405" i="1"/>
  <c r="C1401" i="1"/>
  <c r="G1401" i="1" s="1"/>
  <c r="G1403" i="1"/>
  <c r="C1376" i="1"/>
  <c r="H1376" i="1" s="1"/>
  <c r="G1378" i="1"/>
  <c r="H1370" i="1"/>
  <c r="G1369" i="1"/>
  <c r="H1369" i="1"/>
  <c r="F75" i="6"/>
  <c r="G1322" i="1"/>
  <c r="G1324" i="1"/>
  <c r="G1314" i="1"/>
  <c r="G1300" i="1"/>
  <c r="G1301" i="1"/>
  <c r="C1475" i="1"/>
  <c r="G1477" i="1"/>
  <c r="I1477" i="1" s="1"/>
  <c r="G1470" i="1"/>
  <c r="H1454" i="1"/>
  <c r="D22" i="7"/>
  <c r="G1275" i="1"/>
  <c r="G1269" i="1"/>
  <c r="G1265" i="1"/>
  <c r="G1264" i="1"/>
  <c r="G1263" i="1"/>
  <c r="G1247" i="1"/>
  <c r="G1240" i="1"/>
  <c r="G1238" i="1"/>
  <c r="C1235" i="1"/>
  <c r="G1227" i="1"/>
  <c r="G1229" i="1"/>
  <c r="G1226" i="1"/>
  <c r="G1223" i="1"/>
  <c r="G1224" i="1"/>
  <c r="G1219" i="1"/>
  <c r="G1220" i="1"/>
  <c r="G1184" i="1"/>
  <c r="G1189" i="1"/>
  <c r="G1166" i="1"/>
  <c r="G1165" i="1"/>
  <c r="G1164" i="1"/>
  <c r="G1163" i="1"/>
  <c r="G1161" i="1"/>
  <c r="G1160" i="1"/>
  <c r="G1159" i="1"/>
  <c r="G1148" i="1"/>
  <c r="G1151" i="1"/>
  <c r="G1141" i="1"/>
  <c r="G1137" i="1"/>
  <c r="G1136" i="1"/>
  <c r="G1124" i="1"/>
  <c r="G1125" i="1"/>
  <c r="G1113" i="1"/>
  <c r="G1117" i="1"/>
  <c r="F135" i="5"/>
  <c r="F88" i="5"/>
  <c r="C1066" i="1"/>
  <c r="H1041" i="1"/>
  <c r="G1034" i="1"/>
  <c r="H1034" i="1"/>
  <c r="F56" i="5"/>
  <c r="H1030" i="1"/>
  <c r="H1023" i="1"/>
  <c r="C1013" i="1"/>
  <c r="G1013" i="1" s="1"/>
  <c r="G1014" i="1"/>
  <c r="H1012" i="1"/>
  <c r="H1008" i="1"/>
  <c r="H1007" i="1"/>
  <c r="H1004" i="1"/>
  <c r="H1000" i="1"/>
  <c r="H1003" i="1"/>
  <c r="C997" i="1"/>
  <c r="G997" i="1" s="1"/>
  <c r="H999" i="1"/>
  <c r="H996" i="1"/>
  <c r="H995" i="1"/>
  <c r="C991" i="1"/>
  <c r="G991" i="1" s="1"/>
  <c r="H988" i="1"/>
  <c r="H987" i="1"/>
  <c r="G947" i="1"/>
  <c r="G946" i="1"/>
  <c r="G823" i="1"/>
  <c r="G814" i="1"/>
  <c r="G812" i="1"/>
  <c r="G809" i="1"/>
  <c r="G766" i="1"/>
  <c r="G735" i="1"/>
  <c r="G719" i="1"/>
  <c r="G718" i="1"/>
  <c r="G711" i="1"/>
  <c r="G691" i="1"/>
  <c r="G687" i="1"/>
  <c r="G662" i="1"/>
  <c r="G655" i="1"/>
  <c r="G654" i="1"/>
  <c r="G648" i="1"/>
  <c r="E274" i="9"/>
  <c r="B274" i="9" s="1"/>
  <c r="G645" i="1"/>
  <c r="H645" i="1"/>
  <c r="F652" i="4"/>
  <c r="F605" i="4"/>
  <c r="E143" i="9"/>
  <c r="B143" i="9" s="1"/>
  <c r="G296" i="1"/>
  <c r="D644" i="4"/>
  <c r="F644" i="4" s="1"/>
  <c r="G398" i="1"/>
  <c r="G390" i="1"/>
  <c r="C364" i="1"/>
  <c r="F364" i="4"/>
  <c r="H354" i="1"/>
  <c r="H353" i="1"/>
  <c r="G351" i="1"/>
  <c r="G352" i="1"/>
  <c r="G347" i="1"/>
  <c r="G348" i="1"/>
  <c r="H295" i="1"/>
  <c r="H296" i="1"/>
  <c r="H413" i="1"/>
  <c r="H288" i="1"/>
  <c r="F417" i="4"/>
  <c r="C412" i="1"/>
  <c r="H275" i="1"/>
  <c r="C264" i="1"/>
  <c r="D263" i="4"/>
  <c r="C259" i="1" s="1"/>
  <c r="H260" i="1"/>
  <c r="H248" i="1"/>
  <c r="G248" i="1"/>
  <c r="F252" i="4"/>
  <c r="E67" i="9"/>
  <c r="B67" i="9" s="1"/>
  <c r="C211" i="1"/>
  <c r="G211" i="1" s="1"/>
  <c r="C215" i="1"/>
  <c r="B224" i="9"/>
  <c r="G191" i="1"/>
  <c r="G189" i="1"/>
  <c r="G187" i="1"/>
  <c r="C184" i="1"/>
  <c r="H184" i="1" s="1"/>
  <c r="G185" i="1"/>
  <c r="G182" i="1"/>
  <c r="G181" i="1"/>
  <c r="B219" i="9"/>
  <c r="G177" i="1"/>
  <c r="C173" i="1"/>
  <c r="H173" i="1" s="1"/>
  <c r="G175" i="1"/>
  <c r="G174" i="1"/>
  <c r="G172" i="1"/>
  <c r="G170" i="1"/>
  <c r="G168" i="1"/>
  <c r="C165" i="1"/>
  <c r="H165" i="1" s="1"/>
  <c r="G166" i="1"/>
  <c r="G164" i="1"/>
  <c r="G162" i="1"/>
  <c r="G160" i="1"/>
  <c r="H149" i="1"/>
  <c r="H150" i="1"/>
  <c r="H48" i="1"/>
  <c r="H124" i="1"/>
  <c r="H126" i="1"/>
  <c r="H121" i="1"/>
  <c r="H123" i="1"/>
  <c r="D124" i="4"/>
  <c r="C116" i="1"/>
  <c r="H116" i="1" s="1"/>
  <c r="H117" i="1"/>
  <c r="H111" i="1"/>
  <c r="H110" i="1"/>
  <c r="H109" i="1"/>
  <c r="C87" i="1"/>
  <c r="H87" i="1" s="1"/>
  <c r="G93" i="1"/>
  <c r="G89" i="1"/>
  <c r="G87" i="1"/>
  <c r="D82" i="4"/>
  <c r="C78" i="1"/>
  <c r="H78" i="1" s="1"/>
  <c r="F83" i="4"/>
  <c r="G79" i="1"/>
  <c r="G81" i="1"/>
  <c r="G71" i="1"/>
  <c r="G58" i="1"/>
  <c r="G59" i="1"/>
  <c r="H55" i="1"/>
  <c r="H56" i="1"/>
  <c r="E25" i="9"/>
  <c r="B25" i="9" s="1"/>
  <c r="G25" i="1"/>
  <c r="C25" i="1"/>
  <c r="H25" i="1" s="1"/>
  <c r="G4" i="1"/>
  <c r="H4" i="1"/>
  <c r="E26" i="9"/>
  <c r="B26" i="9" s="1"/>
  <c r="H37" i="1"/>
  <c r="G37" i="1"/>
  <c r="H39" i="1"/>
  <c r="G39" i="1"/>
  <c r="H193" i="1"/>
  <c r="G193" i="1"/>
  <c r="H197" i="1"/>
  <c r="G197" i="1"/>
  <c r="H201" i="1"/>
  <c r="G201" i="1"/>
  <c r="H207" i="1"/>
  <c r="G207" i="1"/>
  <c r="H211" i="1"/>
  <c r="H215" i="1"/>
  <c r="G215" i="1"/>
  <c r="H219" i="1"/>
  <c r="G219" i="1"/>
  <c r="G277" i="1"/>
  <c r="H277" i="1"/>
  <c r="H284" i="1"/>
  <c r="G284" i="1"/>
  <c r="H360" i="1"/>
  <c r="G360" i="1"/>
  <c r="H364" i="1"/>
  <c r="G364" i="1"/>
  <c r="H368" i="1"/>
  <c r="G368" i="1"/>
  <c r="H374" i="1"/>
  <c r="G374" i="1"/>
  <c r="H380" i="1"/>
  <c r="G380" i="1"/>
  <c r="H459" i="1"/>
  <c r="G459" i="1"/>
  <c r="G482" i="1"/>
  <c r="H482" i="1"/>
  <c r="G487" i="1"/>
  <c r="H487" i="1"/>
  <c r="G503" i="1"/>
  <c r="H503" i="1"/>
  <c r="G506" i="1"/>
  <c r="H506" i="1"/>
  <c r="H552" i="1"/>
  <c r="G552" i="1"/>
  <c r="H589" i="1"/>
  <c r="G589" i="1"/>
  <c r="F17" i="4"/>
  <c r="C13" i="1"/>
  <c r="F40" i="4"/>
  <c r="C36" i="1"/>
  <c r="G41" i="1"/>
  <c r="G45" i="1"/>
  <c r="G110" i="1"/>
  <c r="G114" i="1"/>
  <c r="G122" i="1"/>
  <c r="G126" i="1"/>
  <c r="G269" i="1"/>
  <c r="H269" i="1"/>
  <c r="G309" i="1"/>
  <c r="H309" i="1"/>
  <c r="G314" i="1"/>
  <c r="H314" i="1"/>
  <c r="G322" i="1"/>
  <c r="H322" i="1"/>
  <c r="G325" i="1"/>
  <c r="H325" i="1"/>
  <c r="H393" i="1"/>
  <c r="G393" i="1"/>
  <c r="H396" i="1"/>
  <c r="G396" i="1"/>
  <c r="H406" i="1"/>
  <c r="G406" i="1"/>
  <c r="H479" i="1"/>
  <c r="H514" i="1"/>
  <c r="G514" i="1"/>
  <c r="H517" i="1"/>
  <c r="G517" i="1"/>
  <c r="G525" i="1"/>
  <c r="H525" i="1"/>
  <c r="G530" i="1"/>
  <c r="H530" i="1"/>
  <c r="G533" i="1"/>
  <c r="H533" i="1"/>
  <c r="G608" i="1"/>
  <c r="H608" i="1"/>
  <c r="G624" i="1"/>
  <c r="H624" i="1"/>
  <c r="G1006" i="1"/>
  <c r="H1006" i="1"/>
  <c r="G1009" i="1"/>
  <c r="H1009" i="1"/>
  <c r="F396" i="4"/>
  <c r="C391" i="1"/>
  <c r="H38" i="1"/>
  <c r="G38" i="1"/>
  <c r="G109" i="1"/>
  <c r="G113"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G233" i="1"/>
  <c r="H233" i="1"/>
  <c r="G236" i="1"/>
  <c r="H236" i="1"/>
  <c r="H262" i="1"/>
  <c r="H266" i="1"/>
  <c r="G273" i="1"/>
  <c r="H273" i="1"/>
  <c r="G276" i="1"/>
  <c r="H276" i="1"/>
  <c r="G281" i="1"/>
  <c r="H281" i="1"/>
  <c r="H300" i="1"/>
  <c r="H304" i="1"/>
  <c r="G306" i="1"/>
  <c r="H306" i="1"/>
  <c r="H359" i="1"/>
  <c r="G359" i="1"/>
  <c r="H361" i="1"/>
  <c r="G361" i="1"/>
  <c r="H363" i="1"/>
  <c r="G363" i="1"/>
  <c r="H365" i="1"/>
  <c r="G365" i="1"/>
  <c r="H367" i="1"/>
  <c r="G367" i="1"/>
  <c r="H369" i="1"/>
  <c r="G369" i="1"/>
  <c r="H371" i="1"/>
  <c r="G371" i="1"/>
  <c r="H373" i="1"/>
  <c r="G373" i="1"/>
  <c r="H375" i="1"/>
  <c r="G375" i="1"/>
  <c r="H377" i="1"/>
  <c r="G377" i="1"/>
  <c r="H379" i="1"/>
  <c r="G379" i="1"/>
  <c r="H381" i="1"/>
  <c r="G381" i="1"/>
  <c r="G386" i="1"/>
  <c r="H388" i="1"/>
  <c r="G388" i="1"/>
  <c r="H451" i="1"/>
  <c r="H460" i="1"/>
  <c r="G483" i="1"/>
  <c r="H483" i="1"/>
  <c r="G486" i="1"/>
  <c r="H486" i="1"/>
  <c r="G491" i="1"/>
  <c r="H491" i="1"/>
  <c r="G494" i="1"/>
  <c r="H494" i="1"/>
  <c r="G499" i="1"/>
  <c r="H499" i="1"/>
  <c r="G502" i="1"/>
  <c r="H502" i="1"/>
  <c r="G507" i="1"/>
  <c r="H507" i="1"/>
  <c r="H540" i="1"/>
  <c r="G540" i="1"/>
  <c r="H545" i="1"/>
  <c r="G545" i="1"/>
  <c r="H548" i="1"/>
  <c r="G548" i="1"/>
  <c r="H553" i="1"/>
  <c r="G553" i="1"/>
  <c r="H556" i="1"/>
  <c r="G556" i="1"/>
  <c r="H565" i="1"/>
  <c r="G565" i="1"/>
  <c r="H588" i="1"/>
  <c r="G588" i="1"/>
  <c r="H590" i="1"/>
  <c r="G590" i="1"/>
  <c r="H592" i="1"/>
  <c r="G592" i="1"/>
  <c r="J1460" i="1"/>
  <c r="H1460" i="1"/>
  <c r="G1460" i="1"/>
  <c r="I1460" i="1" s="1"/>
  <c r="H1462" i="1"/>
  <c r="G1462" i="1"/>
  <c r="I1462" i="1" s="1"/>
  <c r="J1462" i="1"/>
  <c r="D221" i="1"/>
  <c r="E224" i="4"/>
  <c r="D220" i="1" s="1"/>
  <c r="F228" i="4"/>
  <c r="D224" i="4"/>
  <c r="C224" i="1"/>
  <c r="H195" i="1"/>
  <c r="G195" i="1"/>
  <c r="H199" i="1"/>
  <c r="G199" i="1"/>
  <c r="H203" i="1"/>
  <c r="G203" i="1"/>
  <c r="H205" i="1"/>
  <c r="G205" i="1"/>
  <c r="H209" i="1"/>
  <c r="G209" i="1"/>
  <c r="H213" i="1"/>
  <c r="G213" i="1"/>
  <c r="H217" i="1"/>
  <c r="G217" i="1"/>
  <c r="G237" i="1"/>
  <c r="H237" i="1"/>
  <c r="H240" i="1"/>
  <c r="G240" i="1"/>
  <c r="G272" i="1"/>
  <c r="H272" i="1"/>
  <c r="G280" i="1"/>
  <c r="H280" i="1"/>
  <c r="H362" i="1"/>
  <c r="G362" i="1"/>
  <c r="H366" i="1"/>
  <c r="G366" i="1"/>
  <c r="H370" i="1"/>
  <c r="G370" i="1"/>
  <c r="H372" i="1"/>
  <c r="G372" i="1"/>
  <c r="H376" i="1"/>
  <c r="G376" i="1"/>
  <c r="H378" i="1"/>
  <c r="G378" i="1"/>
  <c r="H382" i="1"/>
  <c r="G382" i="1"/>
  <c r="H389" i="1"/>
  <c r="G389" i="1"/>
  <c r="G490" i="1"/>
  <c r="H490" i="1"/>
  <c r="G495" i="1"/>
  <c r="H495" i="1"/>
  <c r="G498" i="1"/>
  <c r="H498" i="1"/>
  <c r="H541" i="1"/>
  <c r="G541" i="1"/>
  <c r="H544" i="1"/>
  <c r="G544" i="1"/>
  <c r="H549" i="1"/>
  <c r="G549" i="1"/>
  <c r="H591" i="1"/>
  <c r="G591" i="1"/>
  <c r="I1450" i="1"/>
  <c r="H103" i="1"/>
  <c r="G103" i="1"/>
  <c r="H105" i="1"/>
  <c r="G105" i="1"/>
  <c r="H107" i="1"/>
  <c r="G107" i="1"/>
  <c r="G118" i="1"/>
  <c r="G149" i="1"/>
  <c r="G153" i="1"/>
  <c r="H244" i="1"/>
  <c r="G244" i="1"/>
  <c r="H247" i="1"/>
  <c r="G247" i="1"/>
  <c r="G289" i="1"/>
  <c r="H289" i="1"/>
  <c r="G317" i="1"/>
  <c r="H317" i="1"/>
  <c r="G330" i="1"/>
  <c r="H330" i="1"/>
  <c r="H332" i="1"/>
  <c r="G332" i="1"/>
  <c r="H337" i="1"/>
  <c r="G337" i="1"/>
  <c r="H340" i="1"/>
  <c r="G340" i="1"/>
  <c r="H401" i="1"/>
  <c r="G401" i="1"/>
  <c r="H404" i="1"/>
  <c r="G404" i="1"/>
  <c r="G456" i="1"/>
  <c r="H456" i="1"/>
  <c r="G557" i="1"/>
  <c r="H568" i="1"/>
  <c r="G568" i="1"/>
  <c r="H573" i="1"/>
  <c r="G573" i="1"/>
  <c r="G595" i="1"/>
  <c r="H595" i="1"/>
  <c r="G600" i="1"/>
  <c r="H600" i="1"/>
  <c r="G603" i="1"/>
  <c r="H603" i="1"/>
  <c r="G611" i="1"/>
  <c r="H611" i="1"/>
  <c r="G616" i="1"/>
  <c r="H616" i="1"/>
  <c r="G627" i="1"/>
  <c r="H627" i="1"/>
  <c r="G993" i="1"/>
  <c r="H993" i="1"/>
  <c r="G998" i="1"/>
  <c r="H998" i="1"/>
  <c r="G1001" i="1"/>
  <c r="H1001" i="1"/>
  <c r="I1446" i="1"/>
  <c r="H1509" i="1"/>
  <c r="G1509" i="1"/>
  <c r="H19" i="1"/>
  <c r="G44" i="1"/>
  <c r="G117" i="1"/>
  <c r="G121" i="1"/>
  <c r="G125" i="1"/>
  <c r="G152" i="1"/>
  <c r="H33" i="1"/>
  <c r="G43" i="1"/>
  <c r="H104" i="1"/>
  <c r="G104" i="1"/>
  <c r="H106" i="1"/>
  <c r="G106" i="1"/>
  <c r="G112" i="1"/>
  <c r="G124" i="1"/>
  <c r="G128" i="1"/>
  <c r="G151" i="1"/>
  <c r="H243" i="1"/>
  <c r="G243" i="1"/>
  <c r="H261" i="1"/>
  <c r="H265" i="1"/>
  <c r="G290" i="1"/>
  <c r="H290" i="1"/>
  <c r="H303" i="1"/>
  <c r="G310" i="1"/>
  <c r="H310" i="1"/>
  <c r="G313" i="1"/>
  <c r="H313" i="1"/>
  <c r="G318" i="1"/>
  <c r="H318" i="1"/>
  <c r="G321" i="1"/>
  <c r="H321" i="1"/>
  <c r="G326" i="1"/>
  <c r="H326" i="1"/>
  <c r="G329" i="1"/>
  <c r="H329" i="1"/>
  <c r="H333" i="1"/>
  <c r="G333" i="1"/>
  <c r="H336" i="1"/>
  <c r="G336" i="1"/>
  <c r="H341" i="1"/>
  <c r="G341" i="1"/>
  <c r="H344" i="1"/>
  <c r="G344" i="1"/>
  <c r="H383" i="1"/>
  <c r="G385" i="1"/>
  <c r="H385" i="1"/>
  <c r="H392" i="1"/>
  <c r="G392" i="1"/>
  <c r="H397" i="1"/>
  <c r="G397" i="1"/>
  <c r="H400" i="1"/>
  <c r="G400" i="1"/>
  <c r="H405" i="1"/>
  <c r="G405" i="1"/>
  <c r="H450" i="1"/>
  <c r="G460" i="1"/>
  <c r="H510" i="1"/>
  <c r="G510" i="1"/>
  <c r="H513" i="1"/>
  <c r="G513" i="1"/>
  <c r="H518" i="1"/>
  <c r="G518" i="1"/>
  <c r="G526" i="1"/>
  <c r="H526" i="1"/>
  <c r="G529" i="1"/>
  <c r="H529" i="1"/>
  <c r="G534" i="1"/>
  <c r="H534" i="1"/>
  <c r="H537" i="1"/>
  <c r="G537" i="1"/>
  <c r="G562" i="1"/>
  <c r="H562" i="1"/>
  <c r="H569" i="1"/>
  <c r="G569" i="1"/>
  <c r="H572" i="1"/>
  <c r="G572" i="1"/>
  <c r="G596" i="1"/>
  <c r="H596" i="1"/>
  <c r="G599" i="1"/>
  <c r="H599" i="1"/>
  <c r="G604" i="1"/>
  <c r="H604" i="1"/>
  <c r="G607" i="1"/>
  <c r="H607" i="1"/>
  <c r="G612" i="1"/>
  <c r="H612" i="1"/>
  <c r="G615" i="1"/>
  <c r="H615" i="1"/>
  <c r="G620" i="1"/>
  <c r="H620" i="1"/>
  <c r="G623" i="1"/>
  <c r="H623" i="1"/>
  <c r="G628" i="1"/>
  <c r="H628" i="1"/>
  <c r="G986" i="1"/>
  <c r="H986" i="1"/>
  <c r="G989" i="1"/>
  <c r="H989" i="1"/>
  <c r="G994" i="1"/>
  <c r="H994" i="1"/>
  <c r="G1002" i="1"/>
  <c r="H1002" i="1"/>
  <c r="G1005" i="1"/>
  <c r="H1005" i="1"/>
  <c r="G1010" i="1"/>
  <c r="H1010" i="1"/>
  <c r="H1013" i="1"/>
  <c r="H1448" i="1"/>
  <c r="J1448" i="1"/>
  <c r="H1452" i="1"/>
  <c r="J1452" i="1"/>
  <c r="H1498" i="1"/>
  <c r="G1498" i="1"/>
  <c r="H1566" i="1"/>
  <c r="G1566" i="1"/>
  <c r="F112" i="4"/>
  <c r="D106" i="4"/>
  <c r="C108" i="1"/>
  <c r="H292" i="9"/>
  <c r="D1183" i="1"/>
  <c r="F234" i="5"/>
  <c r="C1211" i="1"/>
  <c r="E258" i="5"/>
  <c r="D1235" i="1" s="1"/>
  <c r="D1236" i="1"/>
  <c r="F43" i="6"/>
  <c r="C1337" i="1"/>
  <c r="G1448" i="1"/>
  <c r="I1448" i="1" s="1"/>
  <c r="G1452" i="1"/>
  <c r="J1463" i="1"/>
  <c r="G1463" i="1"/>
  <c r="H1463" i="1"/>
  <c r="G1480" i="1"/>
  <c r="H1480" i="1"/>
  <c r="G1488" i="1"/>
  <c r="H1488" i="1"/>
  <c r="G1496" i="1"/>
  <c r="H1496" i="1"/>
  <c r="G1501" i="1"/>
  <c r="G1524" i="1"/>
  <c r="H1524" i="1"/>
  <c r="G1532" i="1"/>
  <c r="H1532" i="1"/>
  <c r="G1540" i="1"/>
  <c r="H1540" i="1"/>
  <c r="G1548" i="1"/>
  <c r="H1548" i="1"/>
  <c r="G1556" i="1"/>
  <c r="H1556" i="1"/>
  <c r="G1564" i="1"/>
  <c r="H1564" i="1"/>
  <c r="G1572" i="1"/>
  <c r="H1572" i="1"/>
  <c r="G1580" i="1"/>
  <c r="H1580" i="1"/>
  <c r="D529" i="4"/>
  <c r="F530" i="4"/>
  <c r="E593" i="4"/>
  <c r="D587" i="1" s="1"/>
  <c r="D593" i="1"/>
  <c r="H593" i="1" s="1"/>
  <c r="G1455" i="1"/>
  <c r="J1455" i="1"/>
  <c r="H1455" i="1"/>
  <c r="J1473" i="1"/>
  <c r="H1473" i="1"/>
  <c r="G1473" i="1"/>
  <c r="I1473" i="1" s="1"/>
  <c r="H1482" i="1"/>
  <c r="G1482" i="1"/>
  <c r="H1490" i="1"/>
  <c r="G1490" i="1"/>
  <c r="H1526" i="1"/>
  <c r="G1526" i="1"/>
  <c r="H1534" i="1"/>
  <c r="G1534" i="1"/>
  <c r="H1542" i="1"/>
  <c r="G1542" i="1"/>
  <c r="H1550" i="1"/>
  <c r="G1550" i="1"/>
  <c r="H1558" i="1"/>
  <c r="G1558" i="1"/>
  <c r="H1574" i="1"/>
  <c r="G1574" i="1"/>
  <c r="H291" i="9"/>
  <c r="D1167" i="1"/>
  <c r="F5" i="6"/>
  <c r="C1299" i="1"/>
  <c r="H24" i="3"/>
  <c r="F10" i="6"/>
  <c r="C1304" i="1"/>
  <c r="F50" i="6"/>
  <c r="C1344" i="1"/>
  <c r="F114" i="6"/>
  <c r="H27" i="3"/>
  <c r="C1408" i="1"/>
  <c r="D43" i="8"/>
  <c r="C1519" i="1"/>
  <c r="D130" i="1"/>
  <c r="H232" i="1"/>
  <c r="G283" i="1"/>
  <c r="H1446" i="1"/>
  <c r="J1446" i="1"/>
  <c r="H1450" i="1"/>
  <c r="J1450" i="1"/>
  <c r="H1457" i="1"/>
  <c r="G1457" i="1"/>
  <c r="I1457" i="1" s="1"/>
  <c r="H1466" i="1"/>
  <c r="G1466" i="1"/>
  <c r="I1466" i="1" s="1"/>
  <c r="J1466" i="1"/>
  <c r="H1474" i="1"/>
  <c r="G1474" i="1"/>
  <c r="I1474" i="1" s="1"/>
  <c r="J1474" i="1"/>
  <c r="F74" i="4"/>
  <c r="D50" i="4"/>
  <c r="C70" i="1"/>
  <c r="F159" i="4"/>
  <c r="C155" i="1"/>
  <c r="D152" i="4"/>
  <c r="D460" i="1"/>
  <c r="E459" i="4"/>
  <c r="F134" i="4"/>
  <c r="D133" i="4"/>
  <c r="D139" i="4"/>
  <c r="F140" i="4"/>
  <c r="F197" i="4"/>
  <c r="D196" i="4"/>
  <c r="D351" i="4"/>
  <c r="F352" i="4"/>
  <c r="E484" i="4"/>
  <c r="D478" i="1" s="1"/>
  <c r="D479" i="1"/>
  <c r="G479" i="1" s="1"/>
  <c r="D519" i="1"/>
  <c r="E515" i="4"/>
  <c r="D509" i="1" s="1"/>
  <c r="E567" i="4"/>
  <c r="D561" i="1" s="1"/>
  <c r="D562" i="1"/>
  <c r="F571" i="4"/>
  <c r="D567" i="4"/>
  <c r="F626" i="4"/>
  <c r="D625" i="4"/>
  <c r="J1476" i="1"/>
  <c r="G1476" i="1"/>
  <c r="I1476" i="1" s="1"/>
  <c r="H1479" i="1"/>
  <c r="G1479" i="1"/>
  <c r="I1479" i="1" s="1"/>
  <c r="H1485" i="1"/>
  <c r="G1485" i="1"/>
  <c r="H1493" i="1"/>
  <c r="G1493" i="1"/>
  <c r="H1521" i="1"/>
  <c r="G1521" i="1"/>
  <c r="H1529" i="1"/>
  <c r="G1529" i="1"/>
  <c r="H1537" i="1"/>
  <c r="G1537" i="1"/>
  <c r="H1545" i="1"/>
  <c r="G1545" i="1"/>
  <c r="H1553" i="1"/>
  <c r="G1553" i="1"/>
  <c r="H1561" i="1"/>
  <c r="G1561" i="1"/>
  <c r="H1569" i="1"/>
  <c r="G1569" i="1"/>
  <c r="H1577" i="1"/>
  <c r="G1577" i="1"/>
  <c r="E7" i="4"/>
  <c r="F45" i="4"/>
  <c r="D44" i="4"/>
  <c r="E50" i="4"/>
  <c r="D46" i="1" s="1"/>
  <c r="D163" i="4"/>
  <c r="F164" i="4"/>
  <c r="D358" i="1"/>
  <c r="E643" i="4"/>
  <c r="D637" i="1" s="1"/>
  <c r="D411" i="1"/>
  <c r="H411" i="1" s="1"/>
  <c r="D1065" i="1"/>
  <c r="E68" i="5"/>
  <c r="E118" i="5"/>
  <c r="D1096" i="1" s="1"/>
  <c r="D1097" i="1"/>
  <c r="D177" i="5"/>
  <c r="F180" i="5"/>
  <c r="C1157" i="1"/>
  <c r="E141" i="6"/>
  <c r="I24" i="3"/>
  <c r="D1299" i="1"/>
  <c r="F99" i="6"/>
  <c r="D89" i="6"/>
  <c r="C1393" i="1"/>
  <c r="H1440" i="1"/>
  <c r="G1440" i="1"/>
  <c r="H1442" i="1"/>
  <c r="G1442" i="1"/>
  <c r="I1442" i="1" s="1"/>
  <c r="H1444" i="1"/>
  <c r="G1444" i="1"/>
  <c r="G1447" i="1"/>
  <c r="I1447" i="1" s="1"/>
  <c r="J1447" i="1"/>
  <c r="G1449" i="1"/>
  <c r="I1449" i="1" s="1"/>
  <c r="J1449" i="1"/>
  <c r="G1451" i="1"/>
  <c r="I1451" i="1" s="1"/>
  <c r="J1451" i="1"/>
  <c r="G1456" i="1"/>
  <c r="I1456" i="1" s="1"/>
  <c r="I1458" i="1"/>
  <c r="H1461" i="1"/>
  <c r="G1461" i="1"/>
  <c r="J1467" i="1"/>
  <c r="G1467" i="1"/>
  <c r="I1467" i="1" s="1"/>
  <c r="G1506" i="1"/>
  <c r="G1514" i="1"/>
  <c r="D7" i="4"/>
  <c r="F8" i="4"/>
  <c r="F383" i="4"/>
  <c r="D363" i="4"/>
  <c r="F70" i="5"/>
  <c r="D69" i="5"/>
  <c r="C1048" i="1"/>
  <c r="H289" i="9"/>
  <c r="E176" i="5"/>
  <c r="D1154" i="1"/>
  <c r="J1464" i="1"/>
  <c r="J1468" i="1"/>
  <c r="J1477" i="1"/>
  <c r="E196" i="4"/>
  <c r="D192" i="1" s="1"/>
  <c r="D299" i="4"/>
  <c r="F300" i="4"/>
  <c r="D593" i="4"/>
  <c r="F594" i="4"/>
  <c r="F8" i="5"/>
  <c r="D12" i="5"/>
  <c r="F45" i="5"/>
  <c r="F242" i="5"/>
  <c r="D238" i="5"/>
  <c r="I31" i="3"/>
  <c r="D1469" i="1"/>
  <c r="I32" i="3"/>
  <c r="D1475" i="1"/>
  <c r="H1475" i="1" s="1"/>
  <c r="H1459" i="1"/>
  <c r="I1459" i="1" s="1"/>
  <c r="J1459" i="1"/>
  <c r="H1472" i="1"/>
  <c r="I1472" i="1" s="1"/>
  <c r="J1472" i="1"/>
  <c r="H1500" i="1"/>
  <c r="G1505" i="1"/>
  <c r="H1508" i="1"/>
  <c r="G1513" i="1"/>
  <c r="H1516" i="1"/>
  <c r="E152" i="4"/>
  <c r="E299" i="4"/>
  <c r="D421" i="4"/>
  <c r="F485" i="4"/>
  <c r="D484" i="4"/>
  <c r="F516" i="4"/>
  <c r="D515" i="4"/>
  <c r="E529" i="4"/>
  <c r="F119" i="5"/>
  <c r="D118" i="5"/>
  <c r="F207" i="5"/>
  <c r="D206" i="5"/>
  <c r="F130" i="6"/>
  <c r="D129" i="6"/>
  <c r="D42" i="8"/>
  <c r="D643" i="4"/>
  <c r="E644" i="4"/>
  <c r="D638" i="1" s="1"/>
  <c r="D190" i="5"/>
  <c r="F36" i="6"/>
  <c r="D35" i="6"/>
  <c r="D459" i="4"/>
  <c r="E5" i="7"/>
  <c r="E142" i="9"/>
  <c r="B142"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7" i="9"/>
  <c r="E187" i="9" s="1"/>
  <c r="B187" i="9" s="1"/>
  <c r="G179" i="9"/>
  <c r="E179" i="9" s="1"/>
  <c r="B179" i="9" s="1"/>
  <c r="G162" i="9"/>
  <c r="E162" i="9" s="1"/>
  <c r="B162" i="9" s="1"/>
  <c r="G185" i="9"/>
  <c r="E185" i="9" s="1"/>
  <c r="B185" i="9" s="1"/>
  <c r="G177" i="9"/>
  <c r="E177" i="9" s="1"/>
  <c r="B177" i="9" s="1"/>
  <c r="G165" i="9"/>
  <c r="E165" i="9" s="1"/>
  <c r="B165" i="9" s="1"/>
  <c r="G161" i="9"/>
  <c r="E161" i="9" s="1"/>
  <c r="B161" i="9" s="1"/>
  <c r="I10" i="9"/>
  <c r="G163" i="9"/>
  <c r="E163" i="9" s="1"/>
  <c r="B163" i="9" s="1"/>
  <c r="E286" i="9"/>
  <c r="B286" i="9" s="1"/>
  <c r="B31" i="9"/>
  <c r="B35" i="9"/>
  <c r="B47" i="9"/>
  <c r="B51" i="9"/>
  <c r="B55" i="9"/>
  <c r="B59" i="9"/>
  <c r="B63" i="9"/>
  <c r="B78" i="9"/>
  <c r="B97" i="9"/>
  <c r="B113" i="9"/>
  <c r="B129" i="9"/>
  <c r="G189" i="9"/>
  <c r="E189" i="9" s="1"/>
  <c r="B189" i="9" s="1"/>
  <c r="B77" i="9"/>
  <c r="B93" i="9"/>
  <c r="B109" i="9"/>
  <c r="B125" i="9"/>
  <c r="B141" i="9"/>
  <c r="G160" i="9"/>
  <c r="E160" i="9" s="1"/>
  <c r="B160" i="9" s="1"/>
  <c r="G164" i="9"/>
  <c r="G183" i="9"/>
  <c r="E183" i="9" s="1"/>
  <c r="B183" i="9" s="1"/>
  <c r="G278" i="9"/>
  <c r="E278" i="9" s="1"/>
  <c r="B278" i="9" s="1"/>
  <c r="E23" i="9"/>
  <c r="B23" i="9" s="1"/>
  <c r="B32" i="9"/>
  <c r="B36" i="9"/>
  <c r="B40" i="9"/>
  <c r="B44" i="9"/>
  <c r="B48" i="9"/>
  <c r="B52" i="9"/>
  <c r="B56" i="9"/>
  <c r="B60" i="9"/>
  <c r="B64" i="9"/>
  <c r="B79" i="9"/>
  <c r="B86" i="9"/>
  <c r="B105" i="9"/>
  <c r="B121" i="9"/>
  <c r="B137" i="9"/>
  <c r="H164" i="9"/>
  <c r="G181" i="9"/>
  <c r="E181" i="9" s="1"/>
  <c r="B181" i="9" s="1"/>
  <c r="G191" i="9"/>
  <c r="E191" i="9" s="1"/>
  <c r="B191" i="9" s="1"/>
  <c r="E73" i="9"/>
  <c r="B73" i="9" s="1"/>
  <c r="E81" i="9"/>
  <c r="B81" i="9" s="1"/>
  <c r="E89" i="9"/>
  <c r="B89" i="9" s="1"/>
  <c r="B94" i="9"/>
  <c r="B98" i="9"/>
  <c r="B102" i="9"/>
  <c r="B106" i="9"/>
  <c r="B110" i="9"/>
  <c r="B114" i="9"/>
  <c r="B118" i="9"/>
  <c r="B122" i="9"/>
  <c r="B126" i="9"/>
  <c r="B130" i="9"/>
  <c r="B134" i="9"/>
  <c r="B138" i="9"/>
  <c r="B145" i="9"/>
  <c r="B149" i="9"/>
  <c r="B153" i="9"/>
  <c r="B157" i="9"/>
  <c r="B271" i="9"/>
  <c r="F213" i="9"/>
  <c r="B213" i="9" s="1"/>
  <c r="F214" i="9"/>
  <c r="B214" i="9" s="1"/>
  <c r="F217" i="9"/>
  <c r="B217" i="9" s="1"/>
  <c r="F218" i="9"/>
  <c r="B218" i="9" s="1"/>
  <c r="F221" i="9"/>
  <c r="B221" i="9" s="1"/>
  <c r="F222" i="9"/>
  <c r="B222" i="9" s="1"/>
  <c r="B279" i="9"/>
  <c r="E283" i="9"/>
  <c r="B283" i="9" s="1"/>
  <c r="F226" i="9"/>
  <c r="B226" i="9" s="1"/>
  <c r="F230" i="9"/>
  <c r="B230" i="9" s="1"/>
  <c r="F234" i="9"/>
  <c r="B234" i="9" s="1"/>
  <c r="F238" i="9"/>
  <c r="B238" i="9" s="1"/>
  <c r="F242" i="9"/>
  <c r="B242" i="9" s="1"/>
  <c r="F246" i="9"/>
  <c r="B246" i="9" s="1"/>
  <c r="F250" i="9"/>
  <c r="B250" i="9" s="1"/>
  <c r="F254" i="9"/>
  <c r="B254" i="9" s="1"/>
  <c r="F258" i="9"/>
  <c r="B258" i="9" s="1"/>
  <c r="F262" i="9"/>
  <c r="B262" i="9" s="1"/>
  <c r="F266" i="9"/>
  <c r="B266" i="9" s="1"/>
  <c r="F269" i="9"/>
  <c r="B269" i="9" s="1"/>
  <c r="F270" i="9"/>
  <c r="B270" i="9" s="1"/>
  <c r="H1222" i="1" l="1"/>
  <c r="E237" i="5"/>
  <c r="E175" i="5" s="1"/>
  <c r="D1152" i="1" s="1"/>
  <c r="G1216" i="1"/>
  <c r="H1112" i="1"/>
  <c r="E7" i="5"/>
  <c r="I20" i="3" s="1"/>
  <c r="G411" i="1"/>
  <c r="H1576" i="1"/>
  <c r="F263" i="4"/>
  <c r="F82" i="4"/>
  <c r="H1401" i="1"/>
  <c r="G1376" i="1"/>
  <c r="D5" i="7"/>
  <c r="H30" i="3"/>
  <c r="C1453" i="1"/>
  <c r="G1066" i="1"/>
  <c r="H1066" i="1"/>
  <c r="H997" i="1"/>
  <c r="H991" i="1"/>
  <c r="C638" i="1"/>
  <c r="G638" i="1" s="1"/>
  <c r="G412" i="1"/>
  <c r="H412" i="1"/>
  <c r="G264" i="1"/>
  <c r="H264" i="1"/>
  <c r="G184" i="1"/>
  <c r="G173" i="1"/>
  <c r="G165" i="1"/>
  <c r="F124" i="4"/>
  <c r="C120" i="1"/>
  <c r="G116" i="1"/>
  <c r="G78" i="1"/>
  <c r="F643" i="4"/>
  <c r="C637" i="1"/>
  <c r="E298" i="4"/>
  <c r="E408" i="4" s="1"/>
  <c r="D403" i="1" s="1"/>
  <c r="D294" i="1"/>
  <c r="F12" i="5"/>
  <c r="C990" i="1"/>
  <c r="I22" i="3"/>
  <c r="D1153" i="1"/>
  <c r="C3" i="1"/>
  <c r="F7" i="4"/>
  <c r="D6" i="4"/>
  <c r="I21" i="3"/>
  <c r="D1046" i="1"/>
  <c r="D345" i="1"/>
  <c r="H1304" i="1"/>
  <c r="G1304" i="1"/>
  <c r="H1236" i="1"/>
  <c r="G1236" i="1"/>
  <c r="G259" i="1"/>
  <c r="H259" i="1"/>
  <c r="K1432" i="9"/>
  <c r="G295" i="9"/>
  <c r="E295" i="9" s="1"/>
  <c r="B295" i="9" s="1"/>
  <c r="I34" i="3"/>
  <c r="C1517" i="1"/>
  <c r="E151" i="4"/>
  <c r="D148" i="1"/>
  <c r="F238" i="5"/>
  <c r="C1215" i="1"/>
  <c r="D237" i="5"/>
  <c r="H1393" i="1"/>
  <c r="G1393" i="1"/>
  <c r="G289" i="9"/>
  <c r="E289" i="9" s="1"/>
  <c r="B289" i="9" s="1"/>
  <c r="D176" i="5"/>
  <c r="F177" i="5"/>
  <c r="C1154" i="1"/>
  <c r="H1519" i="1"/>
  <c r="G1519" i="1"/>
  <c r="G1475" i="1"/>
  <c r="I1463" i="1"/>
  <c r="H1235" i="1"/>
  <c r="G1235" i="1"/>
  <c r="G593" i="1"/>
  <c r="E164" i="9"/>
  <c r="B164" i="9" s="1"/>
  <c r="F212" i="9"/>
  <c r="B212" i="9" s="1"/>
  <c r="F459" i="4"/>
  <c r="C453" i="1"/>
  <c r="F129" i="6"/>
  <c r="C1423" i="1"/>
  <c r="F118" i="5"/>
  <c r="C1096" i="1"/>
  <c r="F515" i="4"/>
  <c r="C509" i="1"/>
  <c r="D420" i="4"/>
  <c r="F421" i="4"/>
  <c r="C415" i="1"/>
  <c r="H1469" i="1"/>
  <c r="G1469" i="1"/>
  <c r="D68" i="5"/>
  <c r="C1047" i="1"/>
  <c r="F69" i="5"/>
  <c r="I1444" i="1"/>
  <c r="I1440" i="1"/>
  <c r="H1157" i="1"/>
  <c r="G1157" i="1"/>
  <c r="F163" i="4"/>
  <c r="C159" i="1"/>
  <c r="D3" i="1"/>
  <c r="E6" i="4"/>
  <c r="F625" i="4"/>
  <c r="C619" i="1"/>
  <c r="F196" i="4"/>
  <c r="C192" i="1"/>
  <c r="F133" i="4"/>
  <c r="C129" i="1"/>
  <c r="H20" i="9"/>
  <c r="G20" i="9"/>
  <c r="D151" i="4"/>
  <c r="C148" i="1"/>
  <c r="F152" i="4"/>
  <c r="C46" i="1"/>
  <c r="F50" i="4"/>
  <c r="G1408" i="1"/>
  <c r="H1408" i="1"/>
  <c r="H1299" i="1"/>
  <c r="G1299" i="1"/>
  <c r="I1455" i="1"/>
  <c r="F529" i="4"/>
  <c r="D528" i="4"/>
  <c r="C523" i="1"/>
  <c r="I1452" i="1"/>
  <c r="C102" i="1"/>
  <c r="F106" i="4"/>
  <c r="F224" i="4"/>
  <c r="C220" i="1"/>
  <c r="G13" i="1"/>
  <c r="H13" i="1"/>
  <c r="F35" i="6"/>
  <c r="C1329" i="1"/>
  <c r="H25" i="3"/>
  <c r="C587" i="1"/>
  <c r="F593" i="4"/>
  <c r="H155" i="1"/>
  <c r="G155" i="1"/>
  <c r="G130" i="1"/>
  <c r="H130" i="1"/>
  <c r="H391" i="1"/>
  <c r="G391" i="1"/>
  <c r="G292" i="9"/>
  <c r="E292" i="9" s="1"/>
  <c r="B292" i="9" s="1"/>
  <c r="F206" i="5"/>
  <c r="C1183" i="1"/>
  <c r="F484" i="4"/>
  <c r="C478" i="1"/>
  <c r="D7" i="5"/>
  <c r="F363" i="4"/>
  <c r="C358" i="1"/>
  <c r="H1065" i="1"/>
  <c r="G1065" i="1"/>
  <c r="F44" i="4"/>
  <c r="C40" i="1"/>
  <c r="F567" i="4"/>
  <c r="C561" i="1"/>
  <c r="D453" i="1"/>
  <c r="E420" i="4"/>
  <c r="D141" i="6"/>
  <c r="H36" i="1"/>
  <c r="G36" i="1"/>
  <c r="I29" i="3"/>
  <c r="D1436" i="1"/>
  <c r="G291" i="9"/>
  <c r="E291" i="9" s="1"/>
  <c r="B291" i="9" s="1"/>
  <c r="F190" i="5"/>
  <c r="C1167" i="1"/>
  <c r="G294" i="9"/>
  <c r="E294" i="9" s="1"/>
  <c r="D523" i="1"/>
  <c r="E528" i="4"/>
  <c r="D298" i="4"/>
  <c r="F299" i="4"/>
  <c r="C294" i="1"/>
  <c r="H1048" i="1"/>
  <c r="G1048" i="1"/>
  <c r="F89" i="6"/>
  <c r="C1383" i="1"/>
  <c r="I28" i="3"/>
  <c r="D1435" i="1"/>
  <c r="H1097" i="1"/>
  <c r="G1097" i="1"/>
  <c r="G297" i="9"/>
  <c r="E297" i="9" s="1"/>
  <c r="H519" i="1"/>
  <c r="G519" i="1"/>
  <c r="D350" i="4"/>
  <c r="F351" i="4"/>
  <c r="C346" i="1"/>
  <c r="F139" i="4"/>
  <c r="C135" i="1"/>
  <c r="G70" i="1"/>
  <c r="H70" i="1"/>
  <c r="C1518" i="1"/>
  <c r="I35" i="3"/>
  <c r="H1344" i="1"/>
  <c r="G1344" i="1"/>
  <c r="G299" i="9"/>
  <c r="E299" i="9" s="1"/>
  <c r="G1337" i="1"/>
  <c r="H1337" i="1"/>
  <c r="H1211" i="1"/>
  <c r="G1211" i="1"/>
  <c r="H108" i="1"/>
  <c r="G108" i="1"/>
  <c r="G224" i="1"/>
  <c r="H224" i="1"/>
  <c r="H221" i="1"/>
  <c r="G221" i="1"/>
  <c r="I23" i="3" l="1"/>
  <c r="D1214" i="1"/>
  <c r="E6" i="5"/>
  <c r="H276" i="9" s="1"/>
  <c r="D985" i="1"/>
  <c r="H1436" i="1"/>
  <c r="G1453" i="1"/>
  <c r="H1453" i="1"/>
  <c r="C1436" i="1"/>
  <c r="G1436" i="1" s="1"/>
  <c r="H29" i="3"/>
  <c r="H638" i="1"/>
  <c r="E20" i="9"/>
  <c r="E19" i="9" s="1"/>
  <c r="H120" i="1"/>
  <c r="G120" i="1"/>
  <c r="F350" i="4"/>
  <c r="D408" i="4"/>
  <c r="C345" i="1"/>
  <c r="G561" i="1"/>
  <c r="H561" i="1"/>
  <c r="H102" i="1"/>
  <c r="G102" i="1"/>
  <c r="H192" i="1"/>
  <c r="G192" i="1"/>
  <c r="F176" i="5"/>
  <c r="H22" i="3"/>
  <c r="C1153" i="1"/>
  <c r="D175" i="5"/>
  <c r="E289" i="4"/>
  <c r="E290" i="4" s="1"/>
  <c r="D286" i="1" s="1"/>
  <c r="I17" i="3"/>
  <c r="D147" i="1"/>
  <c r="H1517" i="1"/>
  <c r="G1517" i="1"/>
  <c r="H11" i="3"/>
  <c r="G990" i="1"/>
  <c r="H990" i="1"/>
  <c r="E298" i="9"/>
  <c r="B299" i="9"/>
  <c r="G1518" i="1"/>
  <c r="H1518" i="1"/>
  <c r="F141" i="6"/>
  <c r="H28" i="3"/>
  <c r="C1435" i="1"/>
  <c r="H9" i="3" s="1"/>
  <c r="H1329" i="1"/>
  <c r="G1329" i="1"/>
  <c r="H220" i="1"/>
  <c r="G220" i="1"/>
  <c r="H415" i="1"/>
  <c r="G415" i="1"/>
  <c r="H1215" i="1"/>
  <c r="G1215" i="1"/>
  <c r="D407" i="4"/>
  <c r="F298" i="4"/>
  <c r="C293" i="1"/>
  <c r="G1167" i="1"/>
  <c r="H1167" i="1"/>
  <c r="H40" i="1"/>
  <c r="G40" i="1"/>
  <c r="H358" i="1"/>
  <c r="G358" i="1"/>
  <c r="B297" i="9"/>
  <c r="E296" i="9"/>
  <c r="I10" i="3" s="1"/>
  <c r="E636" i="4"/>
  <c r="D630" i="1" s="1"/>
  <c r="D522" i="1"/>
  <c r="H1183" i="1"/>
  <c r="G1183" i="1"/>
  <c r="H587" i="1"/>
  <c r="G587" i="1"/>
  <c r="F528" i="4"/>
  <c r="D636" i="4"/>
  <c r="C522" i="1"/>
  <c r="F151" i="4"/>
  <c r="H17" i="3"/>
  <c r="C147" i="1"/>
  <c r="D289" i="4"/>
  <c r="D290" i="4" s="1"/>
  <c r="D635" i="4"/>
  <c r="F420" i="4"/>
  <c r="C414" i="1"/>
  <c r="E407" i="4"/>
  <c r="D402" i="1" s="1"/>
  <c r="D293" i="1"/>
  <c r="G135" i="1"/>
  <c r="H135" i="1"/>
  <c r="H1383" i="1"/>
  <c r="G1383" i="1"/>
  <c r="H294" i="1"/>
  <c r="G294" i="1"/>
  <c r="D6" i="5"/>
  <c r="F7" i="5"/>
  <c r="H20" i="3"/>
  <c r="C985" i="1"/>
  <c r="H46" i="1"/>
  <c r="G46" i="1"/>
  <c r="I16" i="3"/>
  <c r="E412" i="4"/>
  <c r="D2" i="1"/>
  <c r="H509" i="1"/>
  <c r="G509" i="1"/>
  <c r="H1423" i="1"/>
  <c r="G1423" i="1"/>
  <c r="F237" i="5"/>
  <c r="H23" i="3"/>
  <c r="C1214" i="1"/>
  <c r="H3" i="1"/>
  <c r="G3" i="1"/>
  <c r="H637" i="1"/>
  <c r="G637" i="1"/>
  <c r="E293" i="9"/>
  <c r="B294" i="9"/>
  <c r="G478" i="1"/>
  <c r="H478" i="1"/>
  <c r="G1047" i="1"/>
  <c r="H1047" i="1"/>
  <c r="H346" i="1"/>
  <c r="G346" i="1"/>
  <c r="E635" i="4"/>
  <c r="D629" i="1" s="1"/>
  <c r="D414" i="1"/>
  <c r="G523" i="1"/>
  <c r="H523" i="1"/>
  <c r="H148" i="1"/>
  <c r="G148" i="1"/>
  <c r="G129" i="1"/>
  <c r="H129" i="1"/>
  <c r="G619" i="1"/>
  <c r="H619" i="1"/>
  <c r="G159" i="1"/>
  <c r="H159" i="1"/>
  <c r="F68" i="5"/>
  <c r="C1046" i="1"/>
  <c r="H21" i="3"/>
  <c r="G1096" i="1"/>
  <c r="H1096" i="1"/>
  <c r="G453" i="1"/>
  <c r="H453" i="1"/>
  <c r="H1154" i="1"/>
  <c r="G1154" i="1"/>
  <c r="D412" i="4"/>
  <c r="F6" i="4"/>
  <c r="C2" i="1"/>
  <c r="H16" i="3"/>
  <c r="D984" i="1" l="1"/>
  <c r="B20" i="9"/>
  <c r="K3" i="9"/>
  <c r="I9" i="3"/>
  <c r="D639" i="4"/>
  <c r="F412" i="4"/>
  <c r="C407" i="1"/>
  <c r="G1046" i="1"/>
  <c r="H1046" i="1"/>
  <c r="G985" i="1"/>
  <c r="H985" i="1"/>
  <c r="H414" i="1"/>
  <c r="G414" i="1"/>
  <c r="F636" i="4"/>
  <c r="C630" i="1"/>
  <c r="H293" i="1"/>
  <c r="G293" i="1"/>
  <c r="F175" i="5"/>
  <c r="C1152" i="1"/>
  <c r="H345" i="1"/>
  <c r="G345" i="1"/>
  <c r="H2" i="1"/>
  <c r="G2" i="1"/>
  <c r="F408" i="4"/>
  <c r="C403" i="1"/>
  <c r="F290" i="4"/>
  <c r="C286" i="1"/>
  <c r="G282" i="9"/>
  <c r="E282" i="9" s="1"/>
  <c r="B282" i="9" s="1"/>
  <c r="G276" i="9"/>
  <c r="E276" i="9" s="1"/>
  <c r="F6" i="5"/>
  <c r="C984" i="1"/>
  <c r="D413" i="4"/>
  <c r="D291" i="4"/>
  <c r="F289" i="4"/>
  <c r="C285" i="1"/>
  <c r="H522" i="1"/>
  <c r="G522" i="1"/>
  <c r="E413" i="4"/>
  <c r="E414" i="4" s="1"/>
  <c r="D409" i="1" s="1"/>
  <c r="D285" i="1"/>
  <c r="E291" i="4"/>
  <c r="D287" i="1" s="1"/>
  <c r="H147" i="1"/>
  <c r="G147" i="1"/>
  <c r="G1435" i="1"/>
  <c r="H1435" i="1"/>
  <c r="H1153" i="1"/>
  <c r="G1153" i="1"/>
  <c r="G1214" i="1"/>
  <c r="H1214" i="1"/>
  <c r="D407" i="1"/>
  <c r="E639" i="4"/>
  <c r="C629" i="1"/>
  <c r="F635" i="4"/>
  <c r="C402" i="1"/>
  <c r="F407" i="4"/>
  <c r="N3" i="9"/>
  <c r="I11" i="3"/>
  <c r="H629" i="1" l="1"/>
  <c r="G629" i="1"/>
  <c r="D640" i="4"/>
  <c r="F413" i="4"/>
  <c r="D415" i="4"/>
  <c r="C408" i="1"/>
  <c r="D633" i="1"/>
  <c r="H285" i="1"/>
  <c r="G285" i="1"/>
  <c r="H8" i="3"/>
  <c r="H984" i="1"/>
  <c r="G984" i="1"/>
  <c r="H286" i="1"/>
  <c r="G286" i="1"/>
  <c r="F639" i="4"/>
  <c r="C633" i="1"/>
  <c r="G402" i="1"/>
  <c r="H402" i="1"/>
  <c r="E640" i="4"/>
  <c r="E641" i="4" s="1"/>
  <c r="D408" i="1"/>
  <c r="E415" i="4"/>
  <c r="D410" i="1" s="1"/>
  <c r="H1152" i="1"/>
  <c r="G1152" i="1"/>
  <c r="H630" i="1"/>
  <c r="G630" i="1"/>
  <c r="G407" i="1"/>
  <c r="H407" i="1"/>
  <c r="F291" i="4"/>
  <c r="C287" i="1"/>
  <c r="E275" i="9"/>
  <c r="B276" i="9"/>
  <c r="H403" i="1"/>
  <c r="G403" i="1"/>
  <c r="D414" i="4"/>
  <c r="G287" i="1" l="1"/>
  <c r="H287" i="1"/>
  <c r="D642" i="4"/>
  <c r="F640" i="4"/>
  <c r="C634" i="1"/>
  <c r="G633" i="1"/>
  <c r="H633" i="1"/>
  <c r="H408" i="1"/>
  <c r="G408" i="1"/>
  <c r="M3" i="9"/>
  <c r="I8" i="3"/>
  <c r="D635" i="1"/>
  <c r="F414" i="4"/>
  <c r="C409" i="1"/>
  <c r="D634" i="1"/>
  <c r="E642" i="4"/>
  <c r="E645" i="4" s="1"/>
  <c r="D641" i="4"/>
  <c r="F415" i="4"/>
  <c r="C410" i="1"/>
  <c r="F641" i="4" l="1"/>
  <c r="D645" i="4"/>
  <c r="C635" i="1"/>
  <c r="G410" i="1"/>
  <c r="H410" i="1"/>
  <c r="I18" i="3"/>
  <c r="D639" i="1"/>
  <c r="H409" i="1"/>
  <c r="G409" i="1"/>
  <c r="D646" i="4"/>
  <c r="F642" i="4"/>
  <c r="C636" i="1"/>
  <c r="E646" i="4"/>
  <c r="D636" i="1"/>
  <c r="G634" i="1"/>
  <c r="H634" i="1"/>
  <c r="F646" i="4" l="1"/>
  <c r="H19" i="3"/>
  <c r="C640" i="1"/>
  <c r="H635" i="1"/>
  <c r="G635" i="1"/>
  <c r="I19" i="3"/>
  <c r="D640" i="1"/>
  <c r="F645" i="4"/>
  <c r="H18" i="3"/>
  <c r="C639" i="1"/>
  <c r="H636" i="1"/>
  <c r="G636" i="1"/>
  <c r="H640" i="1" l="1"/>
  <c r="G640" i="1"/>
  <c r="H639" i="1"/>
  <c r="G639" i="1"/>
  <c r="H7" i="3"/>
  <c r="J3" i="9" l="1"/>
  <c r="I7" i="3"/>
  <c r="M272" i="9" l="1"/>
  <c r="L272" i="9"/>
  <c r="H18" i="9"/>
  <c r="G18" i="9"/>
  <c r="L16" i="9"/>
  <c r="K5" i="9"/>
  <c r="J10" i="9"/>
  <c r="M16" i="9"/>
  <c r="I17" i="9"/>
  <c r="J7" i="9"/>
  <c r="I9" i="9"/>
  <c r="G15" i="9"/>
  <c r="I7" i="9"/>
  <c r="K13" i="9"/>
  <c r="I8" i="9"/>
  <c r="J9" i="9"/>
  <c r="H15" i="9"/>
  <c r="K9" i="9"/>
  <c r="L15" i="9"/>
  <c r="K10" i="9"/>
  <c r="G16" i="9"/>
  <c r="K7" i="9"/>
  <c r="J12" i="9"/>
  <c r="J5" i="9"/>
  <c r="K6" i="9"/>
  <c r="J11" i="9"/>
  <c r="J8" i="9"/>
  <c r="I13" i="9"/>
  <c r="I6" i="9"/>
  <c r="K12" i="9"/>
  <c r="G17" i="9"/>
  <c r="J6" i="9"/>
  <c r="I11" i="9"/>
  <c r="H17" i="9"/>
  <c r="I12" i="9"/>
  <c r="J17" i="9"/>
  <c r="K8" i="9"/>
  <c r="J13" i="9"/>
  <c r="M15" i="9"/>
  <c r="I5" i="9"/>
  <c r="K11" i="9"/>
  <c r="H16" i="9"/>
  <c r="E12" i="9" l="1"/>
  <c r="B12" i="9" s="1"/>
  <c r="E17" i="9"/>
  <c r="B17" i="9" s="1"/>
  <c r="E6" i="9"/>
  <c r="B6" i="9" s="1"/>
  <c r="E9" i="9"/>
  <c r="B9" i="9" s="1"/>
  <c r="E10" i="9"/>
  <c r="B10" i="9" s="1"/>
  <c r="F16" i="9"/>
  <c r="F272" i="9"/>
  <c r="B272" i="9" s="1"/>
  <c r="F15" i="9"/>
  <c r="E8" i="9"/>
  <c r="B8" i="9" s="1"/>
  <c r="E11" i="9"/>
  <c r="B11" i="9" s="1"/>
  <c r="E16" i="9"/>
  <c r="E5" i="9"/>
  <c r="E13" i="9"/>
  <c r="B13" i="9" s="1"/>
  <c r="E15" i="9"/>
  <c r="E18" i="9"/>
  <c r="B18" i="9" s="1"/>
  <c r="E7" i="9"/>
  <c r="B7" i="9" s="1"/>
  <c r="F14" i="9" l="1"/>
  <c r="F19" i="9"/>
  <c r="B16" i="9"/>
  <c r="E14" i="9"/>
  <c r="B15" i="9"/>
  <c r="E4" i="9"/>
  <c r="B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<sst xmlns="http://schemas.openxmlformats.org/spreadsheetml/2006/main" count="4313" uniqueCount="3394">
  <si>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</si>
  <si>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</si>
  <si>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</si>
  <si>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</si>
  <si>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</si>
  <si>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</si>
  <si>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</si>
  <si>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</si>
  <si>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</si>
  <si>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</si>
  <si>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</si>
  <si>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</si>
  <si>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</si>
  <si>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</si>
  <si>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</si>
  <si>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</si>
  <si>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</si>
  <si>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</si>
  <si>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</si>
  <si>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</si>
  <si>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</si>
  <si>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</si>
  <si>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</si>
  <si>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</si>
  <si>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</si>
  <si>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</si>
  <si>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</si>
  <si>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</si>
  <si>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</si>
  <si>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</si>
  <si>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</si>
  <si>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REŠETARI</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</si>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</sst>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19469387</v>
      </c>
      <c r="D2" s="6">
        <f>'PR-RAS'!E6</f>
        <v>20047686.809999999</v>
      </c>
      <c r="E2" s="6">
        <v>0</v>
      </c>
      <c r="F2" s="6">
        <v>0</v>
      </c>
      <c r="G2" s="7">
        <f t="shared" ref="G2:G264" si="0">(B2/1000)*(C2*1+D2*2)</f>
        <v>59564.760620000001</v>
      </c>
      <c r="H2" s="7">
        <f t="shared" ref="H2:H264" si="1">ABS(C2-ROUND(C2,0))+ABS(D2-ROUND(D2,0))</f>
        <v>0.19000000134110451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3133691</v>
      </c>
      <c r="D3" s="1">
        <f>'PR-RAS'!E7</f>
        <v>4379725.6800000006</v>
      </c>
      <c r="E3" s="1">
        <v>0</v>
      </c>
      <c r="F3" s="1">
        <v>0</v>
      </c>
      <c r="G3" s="2">
        <f t="shared" si="0"/>
        <v>23786.284720000003</v>
      </c>
      <c r="H3" s="2">
        <f t="shared" si="1"/>
        <v>0.31999999936670065</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3026094</v>
      </c>
      <c r="D4" s="1">
        <f>'PR-RAS'!E8</f>
        <v>4188512.2</v>
      </c>
      <c r="E4" s="1">
        <v>0</v>
      </c>
      <c r="F4" s="1">
        <v>0</v>
      </c>
      <c r="G4" s="2">
        <f t="shared" si="0"/>
        <v>34209.355200000005</v>
      </c>
      <c r="H4" s="2">
        <f t="shared" si="1"/>
        <v>0.20000000018626451</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2856637</v>
      </c>
      <c r="D5" s="1">
        <f>'PR-RAS'!E9</f>
        <v>4188512.2</v>
      </c>
      <c r="E5" s="1">
        <v>0</v>
      </c>
      <c r="F5" s="1">
        <v>0</v>
      </c>
      <c r="G5" s="2">
        <f t="shared" si="0"/>
        <v>44934.645600000003</v>
      </c>
      <c r="H5" s="2">
        <f t="shared" si="1"/>
        <v>0.20000000018626451</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75360</v>
      </c>
      <c r="D6" s="1">
        <f>'PR-RAS'!E10</f>
        <v>0</v>
      </c>
      <c r="E6" s="1">
        <v>0</v>
      </c>
      <c r="F6" s="1">
        <v>0</v>
      </c>
      <c r="G6" s="2">
        <f t="shared" si="0"/>
        <v>376.8</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29492</v>
      </c>
      <c r="D7" s="1">
        <f>'PR-RAS'!E11</f>
        <v>0</v>
      </c>
      <c r="E7" s="1">
        <v>0</v>
      </c>
      <c r="F7" s="1">
        <v>0</v>
      </c>
      <c r="G7" s="2">
        <f t="shared" si="0"/>
        <v>176.952</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28699</v>
      </c>
      <c r="D8" s="1">
        <f>'PR-RAS'!E12</f>
        <v>0</v>
      </c>
      <c r="E8" s="1">
        <v>0</v>
      </c>
      <c r="F8" s="1">
        <v>0</v>
      </c>
      <c r="G8" s="2">
        <f t="shared" si="0"/>
        <v>200.893</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28917</v>
      </c>
      <c r="D9" s="1">
        <f>'PR-RAS'!E13</f>
        <v>0</v>
      </c>
      <c r="E9" s="1">
        <v>0</v>
      </c>
      <c r="F9" s="1">
        <v>0</v>
      </c>
      <c r="G9" s="2">
        <f t="shared" si="0"/>
        <v>231.33600000000001</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6989</v>
      </c>
      <c r="D10" s="1">
        <f>'PR-RAS'!E14</f>
        <v>0</v>
      </c>
      <c r="E10" s="1">
        <v>0</v>
      </c>
      <c r="F10" s="1">
        <v>0</v>
      </c>
      <c r="G10" s="2">
        <f t="shared" si="0"/>
        <v>62.900999999999996</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90398</v>
      </c>
      <c r="D19" s="1">
        <f>'PR-RAS'!E23</f>
        <v>157908.28</v>
      </c>
      <c r="E19" s="1">
        <v>0</v>
      </c>
      <c r="F19" s="1">
        <v>0</v>
      </c>
      <c r="G19" s="2">
        <f t="shared" si="0"/>
        <v>7311.862079999999</v>
      </c>
      <c r="H19" s="2">
        <f t="shared" si="1"/>
        <v>0.27999999999883585</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90398</v>
      </c>
      <c r="D23" s="1">
        <f>'PR-RAS'!E27</f>
        <v>157908.28</v>
      </c>
      <c r="E23" s="1">
        <v>0</v>
      </c>
      <c r="F23" s="1">
        <v>0</v>
      </c>
      <c r="G23" s="2">
        <f t="shared" si="0"/>
        <v>8936.7203199999985</v>
      </c>
      <c r="H23" s="2">
        <f t="shared" si="1"/>
        <v>0.27999999999883585</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17199</v>
      </c>
      <c r="D25" s="1">
        <f>'PR-RAS'!E29</f>
        <v>33305.200000000004</v>
      </c>
      <c r="E25" s="1">
        <v>0</v>
      </c>
      <c r="F25" s="1">
        <v>0</v>
      </c>
      <c r="G25" s="2">
        <f t="shared" si="0"/>
        <v>2011.4256000000003</v>
      </c>
      <c r="H25" s="2">
        <f t="shared" si="1"/>
        <v>0.20000000000436557</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17199</v>
      </c>
      <c r="D27" s="1">
        <f>'PR-RAS'!E31</f>
        <v>31795.83</v>
      </c>
      <c r="E27" s="1">
        <v>0</v>
      </c>
      <c r="F27" s="1">
        <v>0</v>
      </c>
      <c r="G27" s="2">
        <f t="shared" si="0"/>
        <v>2100.5571599999998</v>
      </c>
      <c r="H27" s="2">
        <f t="shared" si="1"/>
        <v>0.16999999999825377</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1509.37</v>
      </c>
      <c r="E29" s="1">
        <v>0</v>
      </c>
      <c r="F29" s="1">
        <v>0</v>
      </c>
      <c r="G29" s="2">
        <f t="shared" si="0"/>
        <v>84.524720000000002</v>
      </c>
      <c r="H29" s="2">
        <f t="shared" si="1"/>
        <v>0.36999999999989086</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10499090</v>
      </c>
      <c r="D46" s="1">
        <f>'PR-RAS'!E50</f>
        <v>12820681.949999999</v>
      </c>
      <c r="E46" s="1">
        <v>0</v>
      </c>
      <c r="F46" s="1">
        <v>0</v>
      </c>
      <c r="G46" s="2">
        <f t="shared" si="0"/>
        <v>1626320.4254999999</v>
      </c>
      <c r="H46" s="2">
        <f t="shared" si="1"/>
        <v>5.000000074505806E-2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6814131</v>
      </c>
      <c r="D55" s="1">
        <f>'PR-RAS'!E59</f>
        <v>10004078.99</v>
      </c>
      <c r="E55" s="1">
        <v>0</v>
      </c>
      <c r="F55" s="1">
        <v>0</v>
      </c>
      <c r="G55" s="2">
        <f t="shared" si="0"/>
        <v>1448403.6049200001</v>
      </c>
      <c r="H55" s="2">
        <f t="shared" si="1"/>
        <v>9.9999997764825821E-3</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6814131</v>
      </c>
      <c r="D56" s="1">
        <f>'PR-RAS'!E60</f>
        <v>6639171.1500000004</v>
      </c>
      <c r="E56" s="1">
        <v>0</v>
      </c>
      <c r="F56" s="1">
        <v>0</v>
      </c>
      <c r="G56" s="2">
        <f t="shared" si="0"/>
        <v>1105086.0315</v>
      </c>
      <c r="H56" s="2">
        <f t="shared" si="1"/>
        <v>0.15000000037252903</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3364907.84</v>
      </c>
      <c r="E57" s="1">
        <v>0</v>
      </c>
      <c r="F57" s="1">
        <v>0</v>
      </c>
      <c r="G57" s="2">
        <f t="shared" si="0"/>
        <v>376869.67807999998</v>
      </c>
      <c r="H57" s="2">
        <f t="shared" si="1"/>
        <v>0.16000000014901161</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118673</v>
      </c>
      <c r="D58" s="1">
        <f>'PR-RAS'!E62</f>
        <v>67553</v>
      </c>
      <c r="E58" s="1">
        <v>0</v>
      </c>
      <c r="F58" s="1">
        <v>0</v>
      </c>
      <c r="G58" s="2">
        <f t="shared" si="0"/>
        <v>14465.403</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118673</v>
      </c>
      <c r="D59" s="1">
        <f>'PR-RAS'!E63</f>
        <v>67553</v>
      </c>
      <c r="E59" s="1">
        <v>0</v>
      </c>
      <c r="F59" s="1">
        <v>0</v>
      </c>
      <c r="G59" s="2">
        <f t="shared" si="0"/>
        <v>14719.182000000001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3566286</v>
      </c>
      <c r="D70" s="1">
        <f>'PR-RAS'!E74</f>
        <v>2749049.96</v>
      </c>
      <c r="E70" s="1">
        <v>0</v>
      </c>
      <c r="F70" s="1">
        <v>0</v>
      </c>
      <c r="G70" s="2">
        <f t="shared" si="0"/>
        <v>625442.62848000007</v>
      </c>
      <c r="H70" s="2">
        <f t="shared" si="1"/>
        <v>4.0000000037252903E-2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649290</v>
      </c>
      <c r="D71" s="1">
        <f>'PR-RAS'!E75</f>
        <v>2749049.96</v>
      </c>
      <c r="E71" s="1">
        <v>0</v>
      </c>
      <c r="F71" s="1">
        <v>0</v>
      </c>
      <c r="G71" s="2">
        <f t="shared" si="0"/>
        <v>430317.29440000001</v>
      </c>
      <c r="H71" s="2">
        <f t="shared" si="1"/>
        <v>4.0000000037252903E-2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2916996</v>
      </c>
      <c r="D72" s="1">
        <f>'PR-RAS'!E76</f>
        <v>0</v>
      </c>
      <c r="E72" s="1">
        <v>0</v>
      </c>
      <c r="F72" s="1">
        <v>0</v>
      </c>
      <c r="G72" s="2">
        <f t="shared" si="0"/>
        <v>207106.71599999999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429757</v>
      </c>
      <c r="D78" s="1">
        <f>'PR-RAS'!E82</f>
        <v>451710.17999999993</v>
      </c>
      <c r="E78" s="1">
        <v>0</v>
      </c>
      <c r="F78" s="1">
        <v>0</v>
      </c>
      <c r="G78" s="2">
        <f t="shared" si="0"/>
        <v>102654.65671999998</v>
      </c>
      <c r="H78" s="2">
        <f t="shared" si="1"/>
        <v>0.17999999993480742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5005</v>
      </c>
      <c r="D79" s="1">
        <f>'PR-RAS'!E83</f>
        <v>740.12</v>
      </c>
      <c r="E79" s="1">
        <v>0</v>
      </c>
      <c r="F79" s="1">
        <v>0</v>
      </c>
      <c r="G79" s="2">
        <f t="shared" si="0"/>
        <v>505.84871999999996</v>
      </c>
      <c r="H79" s="2">
        <f t="shared" si="1"/>
        <v>0.12000000000000455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243</v>
      </c>
      <c r="D81" s="1">
        <f>'PR-RAS'!E85</f>
        <v>94.49</v>
      </c>
      <c r="E81" s="1">
        <v>0</v>
      </c>
      <c r="F81" s="1">
        <v>0</v>
      </c>
      <c r="G81" s="2">
        <f t="shared" si="0"/>
        <v>34.558399999999999</v>
      </c>
      <c r="H81" s="2">
        <f t="shared" si="1"/>
        <v>0.48999999999999488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4762</v>
      </c>
      <c r="D82" s="1">
        <f>'PR-RAS'!E86</f>
        <v>645.63</v>
      </c>
      <c r="E82" s="1">
        <v>0</v>
      </c>
      <c r="F82" s="1">
        <v>0</v>
      </c>
      <c r="G82" s="2">
        <f t="shared" si="0"/>
        <v>490.31406000000004</v>
      </c>
      <c r="H82" s="2">
        <f t="shared" si="1"/>
        <v>0.37000000000000455</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424752</v>
      </c>
      <c r="D87" s="1">
        <f>'PR-RAS'!E91</f>
        <v>450970.05999999994</v>
      </c>
      <c r="E87" s="1">
        <v>0</v>
      </c>
      <c r="F87" s="1">
        <v>0</v>
      </c>
      <c r="G87" s="2">
        <f t="shared" si="0"/>
        <v>114095.52231999997</v>
      </c>
      <c r="H87" s="2">
        <f t="shared" si="1"/>
        <v>5.9999999939464033E-2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9683</v>
      </c>
      <c r="D88" s="1">
        <f>'PR-RAS'!E92</f>
        <v>8711.35</v>
      </c>
      <c r="E88" s="1">
        <v>0</v>
      </c>
      <c r="F88" s="1">
        <v>0</v>
      </c>
      <c r="G88" s="2">
        <f t="shared" si="0"/>
        <v>2358.1958999999997</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401046</v>
      </c>
      <c r="D89" s="1">
        <f>'PR-RAS'!E93</f>
        <v>345292.06</v>
      </c>
      <c r="E89" s="1">
        <v>0</v>
      </c>
      <c r="F89" s="1">
        <v>0</v>
      </c>
      <c r="G89" s="2">
        <f t="shared" si="0"/>
        <v>96063.450559999997</v>
      </c>
      <c r="H89" s="2">
        <f t="shared" si="1"/>
        <v>5.9999999997671694E-2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59042.66</v>
      </c>
      <c r="E90" s="1">
        <v>0</v>
      </c>
      <c r="F90" s="1">
        <v>0</v>
      </c>
      <c r="G90" s="2">
        <f t="shared" si="0"/>
        <v>10509.59348</v>
      </c>
      <c r="H90" s="2">
        <f t="shared" si="1"/>
        <v>0.33999999999650754</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14023</v>
      </c>
      <c r="D93" s="1">
        <f>'PR-RAS'!E97</f>
        <v>37923.99</v>
      </c>
      <c r="E93" s="1">
        <v>0</v>
      </c>
      <c r="F93" s="1">
        <v>0</v>
      </c>
      <c r="G93" s="2">
        <f t="shared" si="0"/>
        <v>8268.1301599999988</v>
      </c>
      <c r="H93" s="2">
        <f t="shared" si="1"/>
        <v>1.0000000002037268E-2</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5336863</v>
      </c>
      <c r="D102" s="1">
        <f>'PR-RAS'!E106</f>
        <v>2352927.71</v>
      </c>
      <c r="E102" s="1">
        <v>0</v>
      </c>
      <c r="F102" s="1">
        <v>0</v>
      </c>
      <c r="G102" s="2">
        <f t="shared" si="0"/>
        <v>1014314.5604200001</v>
      </c>
      <c r="H102" s="2">
        <f t="shared" si="1"/>
        <v>0.2900000000372529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268</v>
      </c>
      <c r="D103" s="1">
        <f>'PR-RAS'!E107</f>
        <v>15.34</v>
      </c>
      <c r="E103" s="1">
        <v>0</v>
      </c>
      <c r="F103" s="1">
        <v>0</v>
      </c>
      <c r="G103" s="2">
        <f t="shared" si="0"/>
        <v>30.46536</v>
      </c>
      <c r="H103" s="2">
        <f t="shared" si="1"/>
        <v>0.33999999999999986</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268</v>
      </c>
      <c r="D106" s="1">
        <f>'PR-RAS'!E110</f>
        <v>15.34</v>
      </c>
      <c r="E106" s="1">
        <v>0</v>
      </c>
      <c r="F106" s="1">
        <v>0</v>
      </c>
      <c r="G106" s="2">
        <f t="shared" si="0"/>
        <v>31.3614</v>
      </c>
      <c r="H106" s="2">
        <f t="shared" si="1"/>
        <v>0.33999999999999986</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4295317</v>
      </c>
      <c r="D108" s="1">
        <f>'PR-RAS'!E112</f>
        <v>1298051.2100000002</v>
      </c>
      <c r="E108" s="1">
        <v>0</v>
      </c>
      <c r="F108" s="1">
        <v>0</v>
      </c>
      <c r="G108" s="2">
        <f t="shared" si="0"/>
        <v>737381.87794000003</v>
      </c>
      <c r="H108" s="2">
        <f t="shared" si="1"/>
        <v>0.21000000019557774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189</v>
      </c>
      <c r="D109" s="1">
        <f>'PR-RAS'!E113</f>
        <v>809.59</v>
      </c>
      <c r="E109" s="1">
        <v>0</v>
      </c>
      <c r="F109" s="1">
        <v>0</v>
      </c>
      <c r="G109" s="2">
        <f t="shared" si="0"/>
        <v>195.28344000000001</v>
      </c>
      <c r="H109" s="2">
        <f t="shared" si="1"/>
        <v>0.40999999999996817</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2199</v>
      </c>
      <c r="D110" s="1">
        <f>'PR-RAS'!E114</f>
        <v>2430.21</v>
      </c>
      <c r="E110" s="1">
        <v>0</v>
      </c>
      <c r="F110" s="1">
        <v>0</v>
      </c>
      <c r="G110" s="2">
        <f t="shared" si="0"/>
        <v>769.47677999999996</v>
      </c>
      <c r="H110" s="2">
        <f t="shared" si="1"/>
        <v>0.21000000000003638</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112618</v>
      </c>
      <c r="D111" s="1">
        <f>'PR-RAS'!E115</f>
        <v>56624.07</v>
      </c>
      <c r="E111" s="1">
        <v>0</v>
      </c>
      <c r="F111" s="1">
        <v>0</v>
      </c>
      <c r="G111" s="2">
        <f t="shared" si="0"/>
        <v>24845.275400000002</v>
      </c>
      <c r="H111" s="2">
        <f t="shared" si="1"/>
        <v>6.9999999999708962E-2</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4180311</v>
      </c>
      <c r="D113" s="1">
        <f>'PR-RAS'!E117</f>
        <v>1238187.3400000001</v>
      </c>
      <c r="E113" s="1">
        <v>0</v>
      </c>
      <c r="F113" s="1">
        <v>0</v>
      </c>
      <c r="G113" s="2">
        <f t="shared" si="0"/>
        <v>745548.79616000003</v>
      </c>
      <c r="H113" s="2">
        <f t="shared" si="1"/>
        <v>0.34000000008381903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1041278</v>
      </c>
      <c r="D116" s="1">
        <f>'PR-RAS'!E120</f>
        <v>1054861.1599999999</v>
      </c>
      <c r="E116" s="1">
        <v>0</v>
      </c>
      <c r="F116" s="1">
        <v>0</v>
      </c>
      <c r="G116" s="2">
        <f t="shared" si="0"/>
        <v>362365.0368</v>
      </c>
      <c r="H116" s="2">
        <f t="shared" si="1"/>
        <v>0.15999999991618097</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12064</v>
      </c>
      <c r="D117" s="1">
        <f>'PR-RAS'!E121</f>
        <v>6456.38</v>
      </c>
      <c r="E117" s="1">
        <v>0</v>
      </c>
      <c r="F117" s="1">
        <v>0</v>
      </c>
      <c r="G117" s="2">
        <f t="shared" si="0"/>
        <v>2897.3041600000006</v>
      </c>
      <c r="H117" s="2">
        <f t="shared" si="1"/>
        <v>0.38000000000010914</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1029214</v>
      </c>
      <c r="D118" s="1">
        <f>'PR-RAS'!E122</f>
        <v>1048404.78</v>
      </c>
      <c r="E118" s="1">
        <v>0</v>
      </c>
      <c r="F118" s="1">
        <v>0</v>
      </c>
      <c r="G118" s="2">
        <f t="shared" si="0"/>
        <v>365744.75652000005</v>
      </c>
      <c r="H118" s="2">
        <f t="shared" si="1"/>
        <v>0.21999999997206032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69986</v>
      </c>
      <c r="D120" s="1">
        <f>'PR-RAS'!E124</f>
        <v>42641.29</v>
      </c>
      <c r="E120" s="1">
        <v>0</v>
      </c>
      <c r="F120" s="1">
        <v>0</v>
      </c>
      <c r="G120" s="2">
        <f t="shared" si="0"/>
        <v>18476.961020000002</v>
      </c>
      <c r="H120" s="2">
        <f t="shared" si="1"/>
        <v>0.29000000000087311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55583</v>
      </c>
      <c r="D121" s="1">
        <f>'PR-RAS'!E125</f>
        <v>42413.79</v>
      </c>
      <c r="E121" s="1">
        <v>0</v>
      </c>
      <c r="F121" s="1">
        <v>0</v>
      </c>
      <c r="G121" s="2">
        <f t="shared" si="0"/>
        <v>16849.2696</v>
      </c>
      <c r="H121" s="2">
        <f t="shared" si="1"/>
        <v>0.20999999999912689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55583</v>
      </c>
      <c r="D123" s="1">
        <f>'PR-RAS'!E127</f>
        <v>42413.79</v>
      </c>
      <c r="E123" s="1">
        <v>0</v>
      </c>
      <c r="F123" s="1">
        <v>0</v>
      </c>
      <c r="G123" s="2">
        <f t="shared" si="0"/>
        <v>17130.090760000003</v>
      </c>
      <c r="H123" s="2">
        <f t="shared" si="1"/>
        <v>0.20999999999912689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14403</v>
      </c>
      <c r="D124" s="1">
        <f>'PR-RAS'!E128</f>
        <v>227.5</v>
      </c>
      <c r="E124" s="1">
        <v>0</v>
      </c>
      <c r="F124" s="1">
        <v>0</v>
      </c>
      <c r="G124" s="2">
        <f t="shared" si="0"/>
        <v>1827.5339999999999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14403</v>
      </c>
      <c r="D126" s="1">
        <f>'PR-RAS'!E130</f>
        <v>227.5</v>
      </c>
      <c r="E126" s="1">
        <v>0</v>
      </c>
      <c r="F126" s="1">
        <v>0</v>
      </c>
      <c r="G126" s="2">
        <f t="shared" si="0"/>
        <v>1857.25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10877590</v>
      </c>
      <c r="D147" s="1">
        <f>'PR-RAS'!E151</f>
        <v>13467851.199999999</v>
      </c>
      <c r="E147" s="1">
        <v>0</v>
      </c>
      <c r="F147" s="1">
        <v>0</v>
      </c>
      <c r="G147" s="2">
        <f t="shared" si="0"/>
        <v>5520740.6903999997</v>
      </c>
      <c r="H147" s="2">
        <f t="shared" si="1"/>
        <v>0.19999999925494194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3191783</v>
      </c>
      <c r="D148" s="1">
        <f>'PR-RAS'!E152</f>
        <v>2985828.48</v>
      </c>
      <c r="E148" s="1">
        <v>0</v>
      </c>
      <c r="F148" s="1">
        <v>0</v>
      </c>
      <c r="G148" s="2">
        <f t="shared" si="0"/>
        <v>1347025.6741200001</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2575338</v>
      </c>
      <c r="D149" s="1">
        <f>'PR-RAS'!E153</f>
        <v>2461308.59</v>
      </c>
      <c r="E149" s="1">
        <v>0</v>
      </c>
      <c r="F149" s="1">
        <v>0</v>
      </c>
      <c r="G149" s="2">
        <f t="shared" si="0"/>
        <v>1109697.3666399999</v>
      </c>
      <c r="H149" s="2">
        <f t="shared" si="1"/>
        <v>0.41000000014901161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2575338</v>
      </c>
      <c r="D150" s="1">
        <f>'PR-RAS'!E154</f>
        <v>2461308.59</v>
      </c>
      <c r="E150" s="1">
        <v>0</v>
      </c>
      <c r="F150" s="1">
        <v>0</v>
      </c>
      <c r="G150" s="2">
        <f t="shared" si="0"/>
        <v>1117195.32182</v>
      </c>
      <c r="H150" s="2">
        <f t="shared" si="1"/>
        <v>0.41000000014901161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191514</v>
      </c>
      <c r="D154" s="1">
        <f>'PR-RAS'!E158</f>
        <v>118339.71</v>
      </c>
      <c r="E154" s="1">
        <v>0</v>
      </c>
      <c r="F154" s="1">
        <v>0</v>
      </c>
      <c r="G154" s="2">
        <f t="shared" si="0"/>
        <v>65513.593260000009</v>
      </c>
      <c r="H154" s="2">
        <f t="shared" si="1"/>
        <v>0.28999999999359716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424931</v>
      </c>
      <c r="D155" s="1">
        <f>'PR-RAS'!E159</f>
        <v>406180.18</v>
      </c>
      <c r="E155" s="1">
        <v>0</v>
      </c>
      <c r="F155" s="1">
        <v>0</v>
      </c>
      <c r="G155" s="2">
        <f t="shared" si="0"/>
        <v>190542.86943999998</v>
      </c>
      <c r="H155" s="2">
        <f t="shared" si="1"/>
        <v>0.17999999999301508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424931</v>
      </c>
      <c r="D157" s="1">
        <f>'PR-RAS'!E161</f>
        <v>406180.18</v>
      </c>
      <c r="E157" s="1">
        <v>0</v>
      </c>
      <c r="F157" s="1">
        <v>0</v>
      </c>
      <c r="G157" s="2">
        <f t="shared" si="0"/>
        <v>193017.45215999999</v>
      </c>
      <c r="H157" s="2">
        <f t="shared" si="1"/>
        <v>0.17999999999301508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4880897</v>
      </c>
      <c r="D159" s="1">
        <f>'PR-RAS'!E163</f>
        <v>6098557.5799999991</v>
      </c>
      <c r="E159" s="1">
        <v>0</v>
      </c>
      <c r="F159" s="1">
        <v>0</v>
      </c>
      <c r="G159" s="2">
        <f t="shared" si="0"/>
        <v>2698325.9212799994</v>
      </c>
      <c r="H159" s="2">
        <f t="shared" si="1"/>
        <v>0.42000000085681677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94483</v>
      </c>
      <c r="D160" s="1">
        <f>'PR-RAS'!E164</f>
        <v>158841.56</v>
      </c>
      <c r="E160" s="1">
        <v>0</v>
      </c>
      <c r="F160" s="1">
        <v>0</v>
      </c>
      <c r="G160" s="2">
        <f t="shared" si="0"/>
        <v>65534.413079999998</v>
      </c>
      <c r="H160" s="2">
        <f t="shared" si="1"/>
        <v>0.44000000000232831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4400</v>
      </c>
      <c r="D161" s="1">
        <f>'PR-RAS'!E165</f>
        <v>17218</v>
      </c>
      <c r="E161" s="1">
        <v>0</v>
      </c>
      <c r="F161" s="1">
        <v>0</v>
      </c>
      <c r="G161" s="2">
        <f t="shared" si="0"/>
        <v>6213.76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75735</v>
      </c>
      <c r="D162" s="1">
        <f>'PR-RAS'!E166</f>
        <v>112040.87</v>
      </c>
      <c r="E162" s="1">
        <v>0</v>
      </c>
      <c r="F162" s="1">
        <v>0</v>
      </c>
      <c r="G162" s="2">
        <f t="shared" si="0"/>
        <v>48270.495139999999</v>
      </c>
      <c r="H162" s="2">
        <f t="shared" si="1"/>
        <v>0.13000000000465661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11050</v>
      </c>
      <c r="D163" s="1">
        <f>'PR-RAS'!E167</f>
        <v>28808.69</v>
      </c>
      <c r="E163" s="1">
        <v>0</v>
      </c>
      <c r="F163" s="1">
        <v>0</v>
      </c>
      <c r="G163" s="2">
        <f t="shared" si="0"/>
        <v>11124.115560000002</v>
      </c>
      <c r="H163" s="2">
        <f t="shared" si="1"/>
        <v>0.31000000000130967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3298</v>
      </c>
      <c r="D164" s="1">
        <f>'PR-RAS'!E168</f>
        <v>774</v>
      </c>
      <c r="E164" s="1">
        <v>0</v>
      </c>
      <c r="F164" s="1">
        <v>0</v>
      </c>
      <c r="G164" s="2">
        <f t="shared" si="0"/>
        <v>789.89800000000002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1022075</v>
      </c>
      <c r="D165" s="1">
        <f>'PR-RAS'!E169</f>
        <v>1018338.0399999999</v>
      </c>
      <c r="E165" s="1">
        <v>0</v>
      </c>
      <c r="F165" s="1">
        <v>0</v>
      </c>
      <c r="G165" s="2">
        <f t="shared" si="0"/>
        <v>501635.17712000001</v>
      </c>
      <c r="H165" s="2">
        <f t="shared" si="1"/>
        <v>3.9999999920837581E-2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172494</v>
      </c>
      <c r="D166" s="1">
        <f>'PR-RAS'!E170</f>
        <v>118742.58</v>
      </c>
      <c r="E166" s="1">
        <v>0</v>
      </c>
      <c r="F166" s="1">
        <v>0</v>
      </c>
      <c r="G166" s="2">
        <f t="shared" si="0"/>
        <v>67646.561400000006</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501481</v>
      </c>
      <c r="D168" s="1">
        <f>'PR-RAS'!E172</f>
        <v>726114.72</v>
      </c>
      <c r="E168" s="1">
        <v>0</v>
      </c>
      <c r="F168" s="1">
        <v>0</v>
      </c>
      <c r="G168" s="2">
        <f t="shared" si="0"/>
        <v>326269.64348000003</v>
      </c>
      <c r="H168" s="2">
        <f t="shared" si="1"/>
        <v>0.28000000002793968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6000</v>
      </c>
      <c r="D169" s="1">
        <f>'PR-RAS'!E173</f>
        <v>9208.99</v>
      </c>
      <c r="E169" s="1">
        <v>0</v>
      </c>
      <c r="F169" s="1">
        <v>0</v>
      </c>
      <c r="G169" s="2">
        <f t="shared" si="0"/>
        <v>4102.2206400000005</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339515</v>
      </c>
      <c r="D170" s="1">
        <f>'PR-RAS'!E174</f>
        <v>145403</v>
      </c>
      <c r="E170" s="1">
        <v>0</v>
      </c>
      <c r="F170" s="1">
        <v>0</v>
      </c>
      <c r="G170" s="2">
        <f t="shared" si="0"/>
        <v>106524.24900000001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2585</v>
      </c>
      <c r="D172" s="1">
        <f>'PR-RAS'!E176</f>
        <v>18868.75</v>
      </c>
      <c r="E172" s="1">
        <v>0</v>
      </c>
      <c r="F172" s="1">
        <v>0</v>
      </c>
      <c r="G172" s="2">
        <f t="shared" si="0"/>
        <v>6895.1475000000009</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2801638</v>
      </c>
      <c r="D173" s="1">
        <f>'PR-RAS'!E177</f>
        <v>4062492.8</v>
      </c>
      <c r="E173" s="1">
        <v>0</v>
      </c>
      <c r="F173" s="1">
        <v>0</v>
      </c>
      <c r="G173" s="2">
        <f t="shared" si="0"/>
        <v>1879379.2591999997</v>
      </c>
      <c r="H173" s="2">
        <f t="shared" si="1"/>
        <v>0.20000000018626451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98424</v>
      </c>
      <c r="D174" s="1">
        <f>'PR-RAS'!E178</f>
        <v>120353.43</v>
      </c>
      <c r="E174" s="1">
        <v>0</v>
      </c>
      <c r="F174" s="1">
        <v>0</v>
      </c>
      <c r="G174" s="2">
        <f t="shared" si="0"/>
        <v>58669.638779999994</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1631089</v>
      </c>
      <c r="D175" s="1">
        <f>'PR-RAS'!E179</f>
        <v>2496582.11</v>
      </c>
      <c r="E175" s="1">
        <v>0</v>
      </c>
      <c r="F175" s="1">
        <v>0</v>
      </c>
      <c r="G175" s="2">
        <f t="shared" si="0"/>
        <v>1152620.0602799999</v>
      </c>
      <c r="H175" s="2">
        <f t="shared" si="1"/>
        <v>0.10999999986961484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288926</v>
      </c>
      <c r="D176" s="1">
        <f>'PR-RAS'!E180</f>
        <v>284689.88</v>
      </c>
      <c r="E176" s="1">
        <v>0</v>
      </c>
      <c r="F176" s="1">
        <v>0</v>
      </c>
      <c r="G176" s="2">
        <f t="shared" si="0"/>
        <v>150203.508</v>
      </c>
      <c r="H176" s="2">
        <f t="shared" si="1"/>
        <v>0.11999999999534339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73895</v>
      </c>
      <c r="D177" s="1">
        <f>'PR-RAS'!E181</f>
        <v>204958.12</v>
      </c>
      <c r="E177" s="1">
        <v>0</v>
      </c>
      <c r="F177" s="1">
        <v>0</v>
      </c>
      <c r="G177" s="2">
        <f t="shared" si="0"/>
        <v>85150.77824</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372765</v>
      </c>
      <c r="D180" s="1">
        <f>'PR-RAS'!E184</f>
        <v>544217.61</v>
      </c>
      <c r="E180" s="1">
        <v>0</v>
      </c>
      <c r="F180" s="1">
        <v>0</v>
      </c>
      <c r="G180" s="2">
        <f t="shared" si="0"/>
        <v>261554.83937999999</v>
      </c>
      <c r="H180" s="2">
        <f t="shared" si="1"/>
        <v>0.39000000001396984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119792</v>
      </c>
      <c r="D181" s="1">
        <f>'PR-RAS'!E185</f>
        <v>172471.07</v>
      </c>
      <c r="E181" s="1">
        <v>0</v>
      </c>
      <c r="F181" s="1">
        <v>0</v>
      </c>
      <c r="G181" s="2">
        <f t="shared" si="0"/>
        <v>83652.145199999999</v>
      </c>
      <c r="H181" s="2">
        <f t="shared" si="1"/>
        <v>7.0000000006984919E-2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216747</v>
      </c>
      <c r="D182" s="1">
        <f>'PR-RAS'!E186</f>
        <v>239220.58</v>
      </c>
      <c r="E182" s="1">
        <v>0</v>
      </c>
      <c r="F182" s="1">
        <v>0</v>
      </c>
      <c r="G182" s="2">
        <f t="shared" si="0"/>
        <v>125829.05695999999</v>
      </c>
      <c r="H182" s="2">
        <f t="shared" si="1"/>
        <v>0.42000000001280569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962701</v>
      </c>
      <c r="D184" s="1">
        <f>'PR-RAS'!E188</f>
        <v>858885.18</v>
      </c>
      <c r="E184" s="1">
        <v>0</v>
      </c>
      <c r="F184" s="1">
        <v>0</v>
      </c>
      <c r="G184" s="2">
        <f t="shared" si="0"/>
        <v>490526.25888000004</v>
      </c>
      <c r="H184" s="2">
        <f t="shared" si="1"/>
        <v>0.18000000005122274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216569</v>
      </c>
      <c r="D185" s="1">
        <f>'PR-RAS'!E189</f>
        <v>177370.28</v>
      </c>
      <c r="E185" s="1">
        <v>0</v>
      </c>
      <c r="F185" s="1">
        <v>0</v>
      </c>
      <c r="G185" s="2">
        <f t="shared" si="0"/>
        <v>105120.95904</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78397</v>
      </c>
      <c r="D186" s="1">
        <f>'PR-RAS'!E190</f>
        <v>73388.02</v>
      </c>
      <c r="E186" s="1">
        <v>0</v>
      </c>
      <c r="F186" s="1">
        <v>0</v>
      </c>
      <c r="G186" s="2">
        <f t="shared" si="0"/>
        <v>41657.0124</v>
      </c>
      <c r="H186" s="2">
        <f t="shared" si="1"/>
        <v>2.0000000004074536E-2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203656</v>
      </c>
      <c r="D187" s="1">
        <f>'PR-RAS'!E191</f>
        <v>229668.08</v>
      </c>
      <c r="E187" s="1">
        <v>0</v>
      </c>
      <c r="F187" s="1">
        <v>0</v>
      </c>
      <c r="G187" s="2">
        <f t="shared" si="0"/>
        <v>123316.54175999998</v>
      </c>
      <c r="H187" s="2">
        <f t="shared" si="1"/>
        <v>7.9999999987194315E-2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32500</v>
      </c>
      <c r="D188" s="1">
        <f>'PR-RAS'!E192</f>
        <v>30000</v>
      </c>
      <c r="E188" s="1">
        <v>0</v>
      </c>
      <c r="F188" s="1">
        <v>0</v>
      </c>
      <c r="G188" s="2">
        <f t="shared" si="0"/>
        <v>17297.5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20474</v>
      </c>
      <c r="D189" s="1">
        <f>'PR-RAS'!E193</f>
        <v>22978.28</v>
      </c>
      <c r="E189" s="1">
        <v>0</v>
      </c>
      <c r="F189" s="1">
        <v>0</v>
      </c>
      <c r="G189" s="2">
        <f t="shared" si="0"/>
        <v>12488.94528</v>
      </c>
      <c r="H189" s="2">
        <f t="shared" si="1"/>
        <v>0.27999999999883585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411105</v>
      </c>
      <c r="D191" s="1">
        <f>'PR-RAS'!E195</f>
        <v>325480.52</v>
      </c>
      <c r="E191" s="1">
        <v>0</v>
      </c>
      <c r="F191" s="1">
        <v>0</v>
      </c>
      <c r="G191" s="2">
        <f t="shared" si="0"/>
        <v>201792.54760000002</v>
      </c>
      <c r="H191" s="2">
        <f t="shared" si="1"/>
        <v>0.47999999998137355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313702</v>
      </c>
      <c r="D192" s="1">
        <f>'PR-RAS'!E196</f>
        <v>220052.94</v>
      </c>
      <c r="E192" s="1">
        <v>0</v>
      </c>
      <c r="F192" s="1">
        <v>0</v>
      </c>
      <c r="G192" s="2">
        <f t="shared" si="0"/>
        <v>143977.30507999999</v>
      </c>
      <c r="H192" s="2">
        <f t="shared" si="1"/>
        <v>5.9999999997671694E-2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294910</v>
      </c>
      <c r="D198" s="1">
        <f>'PR-RAS'!E202</f>
        <v>192353.18</v>
      </c>
      <c r="E198" s="1">
        <v>0</v>
      </c>
      <c r="F198" s="1">
        <v>0</v>
      </c>
      <c r="G198" s="2">
        <f t="shared" si="0"/>
        <v>133884.42292000001</v>
      </c>
      <c r="H198" s="2">
        <f t="shared" si="1"/>
        <v>0.17999999999301508</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294910</v>
      </c>
      <c r="D201" s="1">
        <f>'PR-RAS'!E205</f>
        <v>192353.18</v>
      </c>
      <c r="E201" s="1">
        <v>0</v>
      </c>
      <c r="F201" s="1">
        <v>0</v>
      </c>
      <c r="G201" s="2">
        <f t="shared" si="0"/>
        <v>135923.272</v>
      </c>
      <c r="H201" s="2">
        <f t="shared" si="1"/>
        <v>0.17999999999301508</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18792</v>
      </c>
      <c r="D206" s="1">
        <f>'PR-RAS'!E210</f>
        <v>27699.759999999998</v>
      </c>
      <c r="E206" s="1">
        <v>0</v>
      </c>
      <c r="F206" s="1">
        <v>0</v>
      </c>
      <c r="G206" s="2">
        <f t="shared" si="0"/>
        <v>15209.261599999996</v>
      </c>
      <c r="H206" s="2">
        <f t="shared" si="1"/>
        <v>0.24000000000160071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14756</v>
      </c>
      <c r="D207" s="1">
        <f>'PR-RAS'!E211</f>
        <v>24468.13</v>
      </c>
      <c r="E207" s="1">
        <v>0</v>
      </c>
      <c r="F207" s="1">
        <v>0</v>
      </c>
      <c r="G207" s="2">
        <f t="shared" si="0"/>
        <v>13120.60556</v>
      </c>
      <c r="H207" s="2">
        <f t="shared" si="1"/>
        <v>0.13000000000101863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773</v>
      </c>
      <c r="D209" s="1">
        <f>'PR-RAS'!E213</f>
        <v>898.51</v>
      </c>
      <c r="E209" s="1">
        <v>0</v>
      </c>
      <c r="F209" s="1">
        <v>0</v>
      </c>
      <c r="G209" s="2">
        <f t="shared" si="0"/>
        <v>534.56416000000002</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3263</v>
      </c>
      <c r="D210" s="1">
        <f>'PR-RAS'!E214</f>
        <v>2333.12</v>
      </c>
      <c r="E210" s="1">
        <v>0</v>
      </c>
      <c r="F210" s="1">
        <v>0</v>
      </c>
      <c r="G210" s="2">
        <f t="shared" si="0"/>
        <v>1657.2111599999998</v>
      </c>
      <c r="H210" s="2">
        <f t="shared" si="1"/>
        <v>0.11999999999989086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6903</v>
      </c>
      <c r="D211" s="1">
        <f>'PR-RAS'!E215</f>
        <v>0</v>
      </c>
      <c r="E211" s="1">
        <v>0</v>
      </c>
      <c r="F211" s="1">
        <v>0</v>
      </c>
      <c r="G211" s="2">
        <f t="shared" si="0"/>
        <v>1449.6299999999999</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6903</v>
      </c>
      <c r="D215" s="1">
        <f>'PR-RAS'!E219</f>
        <v>0</v>
      </c>
      <c r="E215" s="1">
        <v>0</v>
      </c>
      <c r="F215" s="1">
        <v>0</v>
      </c>
      <c r="G215" s="2">
        <f t="shared" si="0"/>
        <v>1477.242</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6903</v>
      </c>
      <c r="D216" s="1">
        <f>'PR-RAS'!E220</f>
        <v>0</v>
      </c>
      <c r="E216" s="1">
        <v>0</v>
      </c>
      <c r="F216" s="1">
        <v>0</v>
      </c>
      <c r="G216" s="2">
        <f t="shared" si="0"/>
        <v>1484.145</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58627</v>
      </c>
      <c r="D220" s="1">
        <f>'PR-RAS'!E224</f>
        <v>1428130.11</v>
      </c>
      <c r="E220" s="1">
        <v>0</v>
      </c>
      <c r="F220" s="1">
        <v>0</v>
      </c>
      <c r="G220" s="2">
        <f t="shared" si="0"/>
        <v>638360.30118000007</v>
      </c>
      <c r="H220" s="2">
        <f t="shared" si="1"/>
        <v>0.11000000010244548</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58627</v>
      </c>
      <c r="D227" s="1">
        <f>'PR-RAS'!E231</f>
        <v>0</v>
      </c>
      <c r="E227" s="1">
        <v>0</v>
      </c>
      <c r="F227" s="1">
        <v>0</v>
      </c>
      <c r="G227" s="2">
        <f t="shared" si="0"/>
        <v>13249.702000000001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58627</v>
      </c>
      <c r="D229" s="1">
        <f>'PR-RAS'!E233</f>
        <v>0</v>
      </c>
      <c r="E229" s="1">
        <v>0</v>
      </c>
      <c r="F229" s="1">
        <v>0</v>
      </c>
      <c r="G229" s="2">
        <f t="shared" si="0"/>
        <v>13366.956</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1428130.11</v>
      </c>
      <c r="E236" s="1">
        <v>0</v>
      </c>
      <c r="F236" s="1">
        <v>0</v>
      </c>
      <c r="G236" s="2">
        <f t="shared" si="0"/>
        <v>671221.15170000005</v>
      </c>
      <c r="H236" s="2">
        <f t="shared" si="1"/>
        <v>0.11000000010244548</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1428130.11</v>
      </c>
      <c r="E237" s="1">
        <v>0</v>
      </c>
      <c r="F237" s="1">
        <v>0</v>
      </c>
      <c r="G237" s="2">
        <f t="shared" si="0"/>
        <v>674077.41191999998</v>
      </c>
      <c r="H237" s="2">
        <f t="shared" si="1"/>
        <v>0.11000000010244548</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315181</v>
      </c>
      <c r="D248" s="1">
        <f>'PR-RAS'!E252</f>
        <v>320772.90000000002</v>
      </c>
      <c r="E248" s="1">
        <v>0</v>
      </c>
      <c r="F248" s="1">
        <v>0</v>
      </c>
      <c r="G248" s="2">
        <f t="shared" si="0"/>
        <v>236311.5196</v>
      </c>
      <c r="H248" s="2">
        <f t="shared" si="1"/>
        <v>9.9999999976716936E-2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315181</v>
      </c>
      <c r="D255" s="1">
        <f>'PR-RAS'!E259</f>
        <v>320772.90000000002</v>
      </c>
      <c r="E255" s="1">
        <v>0</v>
      </c>
      <c r="F255" s="1">
        <v>0</v>
      </c>
      <c r="G255" s="2">
        <f t="shared" si="0"/>
        <v>243008.60720000003</v>
      </c>
      <c r="H255" s="2">
        <f t="shared" si="1"/>
        <v>9.9999999976716936E-2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315181</v>
      </c>
      <c r="D256" s="1">
        <f>'PR-RAS'!E260</f>
        <v>320772.90000000002</v>
      </c>
      <c r="E256" s="1">
        <v>0</v>
      </c>
      <c r="F256" s="1">
        <v>0</v>
      </c>
      <c r="G256" s="2">
        <f t="shared" si="0"/>
        <v>243965.334</v>
      </c>
      <c r="H256" s="2">
        <f t="shared" si="1"/>
        <v>9.9999999976716936E-2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2110497</v>
      </c>
      <c r="D259" s="1">
        <f>'PR-RAS'!E263</f>
        <v>2414509.1900000004</v>
      </c>
      <c r="E259" s="1">
        <v>0</v>
      </c>
      <c r="F259" s="1">
        <v>0</v>
      </c>
      <c r="G259" s="2">
        <f t="shared" si="0"/>
        <v>1790394.9680400002</v>
      </c>
      <c r="H259" s="2">
        <f t="shared" si="1"/>
        <v>0.19000000040978193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1008144</v>
      </c>
      <c r="D260" s="1">
        <f>'PR-RAS'!E264</f>
        <v>1040339.74</v>
      </c>
      <c r="E260" s="1">
        <v>0</v>
      </c>
      <c r="F260" s="1">
        <v>0</v>
      </c>
      <c r="G260" s="2">
        <f t="shared" si="0"/>
        <v>800005.28132000007</v>
      </c>
      <c r="H260" s="2">
        <f t="shared" si="1"/>
        <v>0.26000000000931323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1008144</v>
      </c>
      <c r="D261" s="1">
        <f>'PR-RAS'!E265</f>
        <v>1040339.74</v>
      </c>
      <c r="E261" s="1">
        <v>0</v>
      </c>
      <c r="F261" s="1">
        <v>0</v>
      </c>
      <c r="G261" s="2">
        <f t="shared" si="0"/>
        <v>803094.10479999997</v>
      </c>
      <c r="H261" s="2">
        <f t="shared" si="1"/>
        <v>0.26000000000931323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156727</v>
      </c>
      <c r="D264" s="1">
        <f>'PR-RAS'!E268</f>
        <v>78616.350000000006</v>
      </c>
      <c r="E264" s="1">
        <v>0</v>
      </c>
      <c r="F264" s="1">
        <v>0</v>
      </c>
      <c r="G264" s="2">
        <f t="shared" si="0"/>
        <v>82571.401100000003</v>
      </c>
      <c r="H264" s="2">
        <f t="shared" si="1"/>
        <v>0.35000000000582077</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82468</v>
      </c>
      <c r="D265" s="1">
        <f>'PR-RAS'!E269</f>
        <v>5178.8500000000004</v>
      </c>
      <c r="E265" s="1">
        <v>0</v>
      </c>
      <c r="F265" s="1">
        <v>0</v>
      </c>
      <c r="G265" s="2">
        <f t="shared" ref="G265:G521" si="8">(B265/1000)*(C265*1+D265*2)</f>
        <v>24505.984800000002</v>
      </c>
      <c r="H265" s="2">
        <f t="shared" ref="H265:H521" si="9">ABS(C265-ROUND(C265,0))+ABS(D265-ROUND(D265,0))</f>
        <v>0.1499999999996362</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74259</v>
      </c>
      <c r="D266" s="1">
        <f>'PR-RAS'!E270</f>
        <v>73437.5</v>
      </c>
      <c r="E266" s="1">
        <v>0</v>
      </c>
      <c r="F266" s="1">
        <v>0</v>
      </c>
      <c r="G266" s="2">
        <f t="shared" si="8"/>
        <v>58600.51</v>
      </c>
      <c r="H266" s="2">
        <f t="shared" si="9"/>
        <v>0.5</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7473.05</v>
      </c>
      <c r="E269" s="1">
        <v>0</v>
      </c>
      <c r="F269" s="1">
        <v>0</v>
      </c>
      <c r="G269" s="2">
        <f t="shared" si="8"/>
        <v>4005.5548000000003</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7473.05</v>
      </c>
      <c r="E270" s="1">
        <v>0</v>
      </c>
      <c r="F270" s="1">
        <v>0</v>
      </c>
      <c r="G270" s="2">
        <f t="shared" si="8"/>
        <v>4020.5009000000005</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945626</v>
      </c>
      <c r="D275" s="1">
        <f>'PR-RAS'!E279</f>
        <v>1288080.05</v>
      </c>
      <c r="E275" s="1">
        <v>0</v>
      </c>
      <c r="F275" s="1">
        <v>0</v>
      </c>
      <c r="G275" s="2">
        <f t="shared" si="8"/>
        <v>964969.39140000008</v>
      </c>
      <c r="H275" s="2">
        <f t="shared" si="9"/>
        <v>5.0000000046566129E-2</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945626</v>
      </c>
      <c r="D276" s="1">
        <f>'PR-RAS'!E280</f>
        <v>1288080.05</v>
      </c>
      <c r="E276" s="1">
        <v>0</v>
      </c>
      <c r="F276" s="1">
        <v>0</v>
      </c>
      <c r="G276" s="2">
        <f t="shared" si="8"/>
        <v>968491.17750000011</v>
      </c>
      <c r="H276" s="2">
        <f t="shared" si="9"/>
        <v>5.0000000046566129E-2</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10877590</v>
      </c>
      <c r="D285" s="1">
        <f>'PR-RAS'!E289</f>
        <v>13467851.199999999</v>
      </c>
      <c r="E285" s="1">
        <v>0</v>
      </c>
      <c r="F285" s="1">
        <v>0</v>
      </c>
      <c r="G285" s="2">
        <f t="shared" si="8"/>
        <v>10738975.041599998</v>
      </c>
      <c r="H285" s="2">
        <f t="shared" si="9"/>
        <v>0.19999999925494194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8591797</v>
      </c>
      <c r="D286" s="1">
        <f>'PR-RAS'!E290</f>
        <v>6579835.6099999994</v>
      </c>
      <c r="E286" s="1">
        <v>0</v>
      </c>
      <c r="F286" s="1">
        <v>0</v>
      </c>
      <c r="G286" s="2">
        <f t="shared" si="8"/>
        <v>6199168.4426999995</v>
      </c>
      <c r="H286" s="2">
        <f t="shared" si="9"/>
        <v>0.39000000059604645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31647682</v>
      </c>
      <c r="D288" s="1">
        <f>'PR-RAS'!E292</f>
        <v>40248942</v>
      </c>
      <c r="E288" s="1">
        <v>0</v>
      </c>
      <c r="F288" s="1">
        <v>0</v>
      </c>
      <c r="G288" s="2">
        <f t="shared" si="8"/>
        <v>32185777.441999998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659288</v>
      </c>
      <c r="D290" s="1">
        <f>'PR-RAS'!E294</f>
        <v>926100.87</v>
      </c>
      <c r="E290" s="1">
        <v>0</v>
      </c>
      <c r="F290" s="1">
        <v>0</v>
      </c>
      <c r="G290" s="2">
        <f t="shared" si="8"/>
        <v>725820.53486000001</v>
      </c>
      <c r="H290" s="2">
        <f t="shared" si="9"/>
        <v>0.13000000000465661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2700</v>
      </c>
      <c r="D293" s="1">
        <f>'PR-RAS'!E298</f>
        <v>5012598.96</v>
      </c>
      <c r="E293" s="1">
        <v>0</v>
      </c>
      <c r="F293" s="1">
        <v>0</v>
      </c>
      <c r="G293" s="2">
        <f t="shared" si="8"/>
        <v>2928146.19264</v>
      </c>
      <c r="H293" s="2">
        <f t="shared" si="9"/>
        <v>4.0000000037252903E-2</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2700</v>
      </c>
      <c r="D294" s="1">
        <f>'PR-RAS'!E299</f>
        <v>5008143.3</v>
      </c>
      <c r="E294" s="1">
        <v>0</v>
      </c>
      <c r="F294" s="1">
        <v>0</v>
      </c>
      <c r="G294" s="2">
        <f t="shared" si="8"/>
        <v>2935563.0737999999</v>
      </c>
      <c r="H294" s="2">
        <f t="shared" si="9"/>
        <v>0.29999999981373549</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2700</v>
      </c>
      <c r="D295" s="1">
        <f>'PR-RAS'!E300</f>
        <v>5008143.3</v>
      </c>
      <c r="E295" s="1">
        <v>0</v>
      </c>
      <c r="F295" s="1">
        <v>0</v>
      </c>
      <c r="G295" s="2">
        <f t="shared" si="8"/>
        <v>2945582.0603999998</v>
      </c>
      <c r="H295" s="2">
        <f t="shared" si="9"/>
        <v>0.29999999981373549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2700</v>
      </c>
      <c r="D296" s="1">
        <f>'PR-RAS'!E301</f>
        <v>5008143.3</v>
      </c>
      <c r="E296" s="1">
        <v>0</v>
      </c>
      <c r="F296" s="1">
        <v>0</v>
      </c>
      <c r="G296" s="2">
        <f t="shared" si="8"/>
        <v>2955601.0469999998</v>
      </c>
      <c r="H296" s="2">
        <f t="shared" si="9"/>
        <v>0.29999999981373549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4455.66</v>
      </c>
      <c r="E306" s="1">
        <v>0</v>
      </c>
      <c r="F306" s="1">
        <v>0</v>
      </c>
      <c r="G306" s="2">
        <f t="shared" si="8"/>
        <v>2717.9526000000001</v>
      </c>
      <c r="H306" s="2">
        <f t="shared" si="9"/>
        <v>0.34000000000014552</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4455.66</v>
      </c>
      <c r="E321" s="1">
        <v>0</v>
      </c>
      <c r="F321" s="1">
        <v>0</v>
      </c>
      <c r="G321" s="2">
        <f t="shared" si="8"/>
        <v>2851.6223999999997</v>
      </c>
      <c r="H321" s="2">
        <f t="shared" si="9"/>
        <v>0.34000000000014552</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4455.66</v>
      </c>
      <c r="E322" s="1">
        <v>0</v>
      </c>
      <c r="F322" s="1">
        <v>0</v>
      </c>
      <c r="G322" s="2">
        <f t="shared" si="8"/>
        <v>2860.5337199999999</v>
      </c>
      <c r="H322" s="2">
        <f t="shared" si="9"/>
        <v>0.34000000000014552</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9729903</v>
      </c>
      <c r="D345" s="1">
        <f>'PR-RAS'!E350</f>
        <v>4088002.5999999996</v>
      </c>
      <c r="E345" s="1">
        <v>0</v>
      </c>
      <c r="F345" s="1">
        <v>0</v>
      </c>
      <c r="G345" s="2">
        <f t="shared" si="8"/>
        <v>6159632.4207999995</v>
      </c>
      <c r="H345" s="2">
        <f t="shared" si="9"/>
        <v>0.40000000037252903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88061</v>
      </c>
      <c r="D346" s="1">
        <f>'PR-RAS'!E351</f>
        <v>225245.72</v>
      </c>
      <c r="E346" s="1">
        <v>0</v>
      </c>
      <c r="F346" s="1">
        <v>0</v>
      </c>
      <c r="G346" s="2">
        <f t="shared" si="8"/>
        <v>185800.59179999997</v>
      </c>
      <c r="H346" s="2">
        <f t="shared" si="9"/>
        <v>0.27999999999883585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88061</v>
      </c>
      <c r="D347" s="1">
        <f>'PR-RAS'!E352</f>
        <v>225245.72</v>
      </c>
      <c r="E347" s="1">
        <v>0</v>
      </c>
      <c r="F347" s="1">
        <v>0</v>
      </c>
      <c r="G347" s="2">
        <f t="shared" si="8"/>
        <v>186339.14423999997</v>
      </c>
      <c r="H347" s="2">
        <f t="shared" si="9"/>
        <v>0.27999999999883585</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88061</v>
      </c>
      <c r="D348" s="1">
        <f>'PR-RAS'!E353</f>
        <v>225245.72</v>
      </c>
      <c r="E348" s="1">
        <v>0</v>
      </c>
      <c r="F348" s="1">
        <v>0</v>
      </c>
      <c r="G348" s="2">
        <f t="shared" si="8"/>
        <v>186877.69667999996</v>
      </c>
      <c r="H348" s="2">
        <f t="shared" si="9"/>
        <v>0.27999999999883585</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8275050</v>
      </c>
      <c r="D358" s="1">
        <f>'PR-RAS'!E363</f>
        <v>3594679.6599999997</v>
      </c>
      <c r="E358" s="1">
        <v>0</v>
      </c>
      <c r="F358" s="1">
        <v>0</v>
      </c>
      <c r="G358" s="2">
        <f t="shared" si="8"/>
        <v>5520794.1272400003</v>
      </c>
      <c r="H358" s="2">
        <f t="shared" si="9"/>
        <v>0.34000000031664968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6105677</v>
      </c>
      <c r="D359" s="1">
        <f>'PR-RAS'!E364</f>
        <v>3137059.05</v>
      </c>
      <c r="E359" s="1">
        <v>0</v>
      </c>
      <c r="F359" s="1">
        <v>0</v>
      </c>
      <c r="G359" s="2">
        <f t="shared" si="8"/>
        <v>4431966.6458000001</v>
      </c>
      <c r="H359" s="2">
        <f t="shared" si="9"/>
        <v>4.9999999813735485E-2</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2411740</v>
      </c>
      <c r="D361" s="1">
        <f>'PR-RAS'!E366</f>
        <v>369788.75</v>
      </c>
      <c r="E361" s="1">
        <v>0</v>
      </c>
      <c r="F361" s="1">
        <v>0</v>
      </c>
      <c r="G361" s="2">
        <f t="shared" si="8"/>
        <v>1134474.3</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2827527</v>
      </c>
      <c r="D362" s="1">
        <f>'PR-RAS'!E367</f>
        <v>1356270.51</v>
      </c>
      <c r="E362" s="1">
        <v>0</v>
      </c>
      <c r="F362" s="1">
        <v>0</v>
      </c>
      <c r="G362" s="2">
        <f t="shared" si="8"/>
        <v>1999964.5552199997</v>
      </c>
      <c r="H362" s="2">
        <f t="shared" si="9"/>
        <v>0.48999999999068677</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866410</v>
      </c>
      <c r="D363" s="1">
        <f>'PR-RAS'!E368</f>
        <v>1410999.79</v>
      </c>
      <c r="E363" s="1">
        <v>0</v>
      </c>
      <c r="F363" s="1">
        <v>0</v>
      </c>
      <c r="G363" s="2">
        <f t="shared" si="8"/>
        <v>1335204.2679600001</v>
      </c>
      <c r="H363" s="2">
        <f t="shared" si="9"/>
        <v>0.2099999999627471</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1541147</v>
      </c>
      <c r="D364" s="1">
        <f>'PR-RAS'!E369</f>
        <v>219183.11</v>
      </c>
      <c r="E364" s="1">
        <v>0</v>
      </c>
      <c r="F364" s="1">
        <v>0</v>
      </c>
      <c r="G364" s="2">
        <f t="shared" si="8"/>
        <v>718563.29885999998</v>
      </c>
      <c r="H364" s="2">
        <f t="shared" si="9"/>
        <v>0.10999999998603016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491957</v>
      </c>
      <c r="D365" s="1">
        <f>'PR-RAS'!E370</f>
        <v>64291.56</v>
      </c>
      <c r="E365" s="1">
        <v>0</v>
      </c>
      <c r="F365" s="1">
        <v>0</v>
      </c>
      <c r="G365" s="2">
        <f t="shared" si="8"/>
        <v>225876.60368</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34837</v>
      </c>
      <c r="D366" s="1">
        <f>'PR-RAS'!E371</f>
        <v>0</v>
      </c>
      <c r="E366" s="1">
        <v>0</v>
      </c>
      <c r="F366" s="1">
        <v>0</v>
      </c>
      <c r="G366" s="2">
        <f t="shared" si="8"/>
        <v>12715.504999999999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70411.25</v>
      </c>
      <c r="E367" s="1">
        <v>0</v>
      </c>
      <c r="F367" s="1">
        <v>0</v>
      </c>
      <c r="G367" s="2">
        <f t="shared" si="8"/>
        <v>51541.034999999996</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1014353</v>
      </c>
      <c r="D371" s="1">
        <f>'PR-RAS'!E376</f>
        <v>84480.3</v>
      </c>
      <c r="E371" s="1">
        <v>0</v>
      </c>
      <c r="F371" s="1">
        <v>0</v>
      </c>
      <c r="G371" s="2">
        <f t="shared" si="8"/>
        <v>437826.03200000001</v>
      </c>
      <c r="H371" s="2">
        <f t="shared" si="9"/>
        <v>0.30000000000291038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124538</v>
      </c>
      <c r="D378" s="1">
        <f>'PR-RAS'!E383</f>
        <v>0</v>
      </c>
      <c r="E378" s="1">
        <v>0</v>
      </c>
      <c r="F378" s="1">
        <v>0</v>
      </c>
      <c r="G378" s="2">
        <f t="shared" si="8"/>
        <v>46950.826000000001</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53075</v>
      </c>
      <c r="D379" s="1">
        <f>'PR-RAS'!E384</f>
        <v>0</v>
      </c>
      <c r="E379" s="1">
        <v>0</v>
      </c>
      <c r="F379" s="1">
        <v>0</v>
      </c>
      <c r="G379" s="2">
        <f t="shared" si="8"/>
        <v>20062.349999999999</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71463</v>
      </c>
      <c r="D380" s="1">
        <f>'PR-RAS'!E385</f>
        <v>0</v>
      </c>
      <c r="E380" s="1">
        <v>0</v>
      </c>
      <c r="F380" s="1">
        <v>0</v>
      </c>
      <c r="G380" s="2">
        <f t="shared" si="8"/>
        <v>27084.476999999999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503688</v>
      </c>
      <c r="D386" s="1">
        <f>'PR-RAS'!E391</f>
        <v>238437.5</v>
      </c>
      <c r="E386" s="1">
        <v>0</v>
      </c>
      <c r="F386" s="1">
        <v>0</v>
      </c>
      <c r="G386" s="2">
        <f t="shared" si="8"/>
        <v>377516.755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503688</v>
      </c>
      <c r="D390" s="1">
        <f>'PR-RAS'!E395</f>
        <v>238437.5</v>
      </c>
      <c r="E390" s="1">
        <v>0</v>
      </c>
      <c r="F390" s="1">
        <v>0</v>
      </c>
      <c r="G390" s="2">
        <f t="shared" si="8"/>
        <v>381439.00699999998</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1366792</v>
      </c>
      <c r="D397" s="1">
        <f>'PR-RAS'!E402</f>
        <v>268077.21999999997</v>
      </c>
      <c r="E397" s="1">
        <v>0</v>
      </c>
      <c r="F397" s="1">
        <v>0</v>
      </c>
      <c r="G397" s="2">
        <f t="shared" si="8"/>
        <v>753566.79024</v>
      </c>
      <c r="H397" s="2">
        <f t="shared" si="9"/>
        <v>0.21999999997206032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1366792</v>
      </c>
      <c r="D398" s="1">
        <f>'PR-RAS'!E403</f>
        <v>268077.21999999997</v>
      </c>
      <c r="E398" s="1">
        <v>0</v>
      </c>
      <c r="F398" s="1">
        <v>0</v>
      </c>
      <c r="G398" s="2">
        <f t="shared" si="8"/>
        <v>755469.73667999997</v>
      </c>
      <c r="H398" s="2">
        <f t="shared" si="9"/>
        <v>0.21999999997206032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924596.36000000034</v>
      </c>
      <c r="E402" s="1">
        <v>0</v>
      </c>
      <c r="F402" s="1">
        <v>0</v>
      </c>
      <c r="G402" s="2">
        <f t="shared" si="8"/>
        <v>741526.28072000027</v>
      </c>
      <c r="H402" s="2">
        <f t="shared" si="9"/>
        <v>0.36000000033527613</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9727203</v>
      </c>
      <c r="D403" s="1">
        <f>'PR-RAS'!E408</f>
        <v>0</v>
      </c>
      <c r="E403" s="1">
        <v>0</v>
      </c>
      <c r="F403" s="1">
        <v>0</v>
      </c>
      <c r="G403" s="2">
        <f t="shared" si="8"/>
        <v>3910335.6060000001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45808602</v>
      </c>
      <c r="D405" s="1">
        <f>'PR-RAS'!E410</f>
        <v>56150054.340000004</v>
      </c>
      <c r="E405" s="1">
        <v>0</v>
      </c>
      <c r="F405" s="1">
        <v>0</v>
      </c>
      <c r="G405" s="2">
        <f t="shared" si="8"/>
        <v>63875919.114720009</v>
      </c>
      <c r="H405" s="2">
        <f t="shared" si="9"/>
        <v>0.34000000357627869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19472087</v>
      </c>
      <c r="D407" s="1">
        <f>'PR-RAS'!E412</f>
        <v>25060285.77</v>
      </c>
      <c r="E407" s="1">
        <v>0</v>
      </c>
      <c r="F407" s="1">
        <v>0</v>
      </c>
      <c r="G407" s="2">
        <f t="shared" si="8"/>
        <v>28254619.367239997</v>
      </c>
      <c r="H407" s="2">
        <f t="shared" si="9"/>
        <v>0.23000000044703484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20607493</v>
      </c>
      <c r="D408" s="1">
        <f>'PR-RAS'!E413</f>
        <v>17555853.799999997</v>
      </c>
      <c r="E408" s="1">
        <v>0</v>
      </c>
      <c r="F408" s="1">
        <v>0</v>
      </c>
      <c r="G408" s="2">
        <f t="shared" si="8"/>
        <v>22677714.644199997</v>
      </c>
      <c r="H408" s="2">
        <f t="shared" si="9"/>
        <v>0.20000000298023224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7504431.9700000025</v>
      </c>
      <c r="E409" s="1">
        <v>0</v>
      </c>
      <c r="F409" s="1">
        <v>0</v>
      </c>
      <c r="G409" s="2">
        <f t="shared" si="8"/>
        <v>6123616.4875200018</v>
      </c>
      <c r="H409" s="2">
        <f t="shared" si="9"/>
        <v>2.9999997466802597E-2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1135406</v>
      </c>
      <c r="D410" s="1">
        <f>'PR-RAS'!E415</f>
        <v>0</v>
      </c>
      <c r="E410" s="1">
        <v>0</v>
      </c>
      <c r="F410" s="1">
        <v>0</v>
      </c>
      <c r="G410" s="2">
        <f t="shared" si="8"/>
        <v>464381.05399999995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14160920</v>
      </c>
      <c r="D412" s="1">
        <f>'PR-RAS'!E417</f>
        <v>15901112.340000004</v>
      </c>
      <c r="E412" s="1">
        <v>0</v>
      </c>
      <c r="F412" s="1">
        <v>0</v>
      </c>
      <c r="G412" s="2">
        <f t="shared" si="8"/>
        <v>18890852.463480003</v>
      </c>
      <c r="H412" s="2">
        <f t="shared" si="9"/>
        <v>0.34000000357627869</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659288</v>
      </c>
      <c r="D413" s="1">
        <f>'PR-RAS'!E418</f>
        <v>926100.87</v>
      </c>
      <c r="E413" s="1">
        <v>0</v>
      </c>
      <c r="F413" s="1">
        <v>0</v>
      </c>
      <c r="G413" s="2">
        <f t="shared" si="8"/>
        <v>1034733.7728800001</v>
      </c>
      <c r="H413" s="2">
        <f t="shared" si="9"/>
        <v>0.13000000000465661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1105316</v>
      </c>
      <c r="D522" s="1">
        <f>'PR-RAS'!E528</f>
        <v>884369.18</v>
      </c>
      <c r="E522" s="1">
        <v>0</v>
      </c>
      <c r="F522" s="1">
        <v>0</v>
      </c>
      <c r="G522" s="2">
        <f t="shared" ref="G522:G809" si="10">(B522/1000)*(C522*1+D522*2)</f>
        <v>1497382.3215600003</v>
      </c>
      <c r="H522" s="2">
        <f t="shared" ref="H522:H809" si="11">ABS(C522-ROUND(C522,0))+ABS(D522-ROUND(D522,0))</f>
        <v>0.18000000005122274</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1105316</v>
      </c>
      <c r="D587" s="1">
        <f>'PR-RAS'!E593</f>
        <v>884369.18</v>
      </c>
      <c r="E587" s="1">
        <v>0</v>
      </c>
      <c r="F587" s="1">
        <v>0</v>
      </c>
      <c r="G587" s="2">
        <f t="shared" si="10"/>
        <v>1684195.8549600001</v>
      </c>
      <c r="H587" s="2">
        <f t="shared" si="11"/>
        <v>0.18000000005122274</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1105316</v>
      </c>
      <c r="D599" s="1">
        <f>'PR-RAS'!E605</f>
        <v>884369.18</v>
      </c>
      <c r="E599" s="1">
        <v>0</v>
      </c>
      <c r="F599" s="1">
        <v>0</v>
      </c>
      <c r="G599" s="2">
        <f t="shared" si="10"/>
        <v>1718684.50728</v>
      </c>
      <c r="H599" s="2">
        <f t="shared" si="11"/>
        <v>0.18000000005122274</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1105316</v>
      </c>
      <c r="D600" s="1">
        <f>'PR-RAS'!E606</f>
        <v>884369.18</v>
      </c>
      <c r="E600" s="1">
        <v>0</v>
      </c>
      <c r="F600" s="1">
        <v>0</v>
      </c>
      <c r="G600" s="2">
        <f t="shared" si="10"/>
        <v>1721558.5616400002</v>
      </c>
      <c r="H600" s="2">
        <f t="shared" si="11"/>
        <v>0.18000000005122274</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1105316</v>
      </c>
      <c r="D630" s="1">
        <f>'PR-RAS'!E636</f>
        <v>884369.18</v>
      </c>
      <c r="E630" s="1">
        <v>0</v>
      </c>
      <c r="F630" s="1">
        <v>0</v>
      </c>
      <c r="G630" s="2">
        <f t="shared" si="10"/>
        <v>1807780.1924400001</v>
      </c>
      <c r="H630" s="2">
        <f t="shared" si="11"/>
        <v>0.18000000005122274</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16388600</v>
      </c>
      <c r="D631" s="1">
        <f>'PR-RAS'!E637</f>
        <v>15283283.98</v>
      </c>
      <c r="E631" s="1">
        <v>0</v>
      </c>
      <c r="F631" s="1">
        <v>0</v>
      </c>
      <c r="G631" s="2">
        <f t="shared" si="10"/>
        <v>29581755.814800002</v>
      </c>
      <c r="H631" s="2">
        <f t="shared" si="11"/>
        <v>1.9999999552965164E-2</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19472087</v>
      </c>
      <c r="D633" s="1">
        <f>'PR-RAS'!E639</f>
        <v>25060285.77</v>
      </c>
      <c r="E633" s="1">
        <v>0</v>
      </c>
      <c r="F633" s="1">
        <v>0</v>
      </c>
      <c r="G633" s="2">
        <f t="shared" si="10"/>
        <v>43982560.197279997</v>
      </c>
      <c r="H633" s="2">
        <f t="shared" si="11"/>
        <v>0.23000000044703484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21712809</v>
      </c>
      <c r="D634" s="1">
        <f>'PR-RAS'!E640</f>
        <v>18440222.979999997</v>
      </c>
      <c r="E634" s="1">
        <v>0</v>
      </c>
      <c r="F634" s="1">
        <v>0</v>
      </c>
      <c r="G634" s="2">
        <f t="shared" si="10"/>
        <v>37089530.389679998</v>
      </c>
      <c r="H634" s="2">
        <f t="shared" si="11"/>
        <v>2.0000003278255463E-2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6620062.7900000028</v>
      </c>
      <c r="E635" s="1">
        <v>0</v>
      </c>
      <c r="F635" s="1">
        <v>0</v>
      </c>
      <c r="G635" s="2">
        <f t="shared" si="10"/>
        <v>8394239.6177200042</v>
      </c>
      <c r="H635" s="2">
        <f t="shared" si="11"/>
        <v>0.20999999716877937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2240722</v>
      </c>
      <c r="D636" s="1">
        <f>'PR-RAS'!E642</f>
        <v>0</v>
      </c>
      <c r="E636" s="1">
        <v>0</v>
      </c>
      <c r="F636" s="1">
        <v>0</v>
      </c>
      <c r="G636" s="2">
        <f t="shared" si="10"/>
        <v>1422858.47</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2227680</v>
      </c>
      <c r="D637" s="1">
        <f>'PR-RAS'!E643</f>
        <v>0</v>
      </c>
      <c r="E637" s="1">
        <v>0</v>
      </c>
      <c r="F637" s="1">
        <v>0</v>
      </c>
      <c r="G637" s="2">
        <f t="shared" si="10"/>
        <v>1416804.48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617828.36000000313</v>
      </c>
      <c r="E638" s="1">
        <v>0</v>
      </c>
      <c r="F638" s="1">
        <v>0</v>
      </c>
      <c r="G638" s="2">
        <f t="shared" si="10"/>
        <v>787113.33064000402</v>
      </c>
      <c r="H638" s="2">
        <f t="shared" si="11"/>
        <v>0.36000000312924385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6002234.4299999997</v>
      </c>
      <c r="E639" s="1">
        <v>0</v>
      </c>
      <c r="F639" s="1">
        <v>0</v>
      </c>
      <c r="G639" s="2">
        <f t="shared" si="10"/>
        <v>7658851.1326799998</v>
      </c>
      <c r="H639" s="2">
        <f t="shared" si="11"/>
        <v>0.42999999970197678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13042</v>
      </c>
      <c r="D640" s="1">
        <f>'PR-RAS'!E646</f>
        <v>0</v>
      </c>
      <c r="E640" s="1">
        <v>0</v>
      </c>
      <c r="F640" s="1">
        <v>0</v>
      </c>
      <c r="G640" s="2">
        <f t="shared" si="10"/>
        <v>8333.8379999999997</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377333</v>
      </c>
      <c r="D641" s="1">
        <f>'PR-RAS'!E647</f>
        <v>221641.78</v>
      </c>
      <c r="E641" s="1">
        <v>0</v>
      </c>
      <c r="F641" s="1">
        <v>0</v>
      </c>
      <c r="G641" s="2">
        <f t="shared" si="10"/>
        <v>525194.59840000002</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4934750</v>
      </c>
      <c r="D642" s="1">
        <f>'PR-RAS'!E649</f>
        <v>3441722.06</v>
      </c>
      <c r="E642" s="1">
        <v>0</v>
      </c>
      <c r="F642" s="1">
        <v>0</v>
      </c>
      <c r="G642" s="2">
        <f t="shared" si="10"/>
        <v>7575462.4309200011</v>
      </c>
      <c r="H642" s="2">
        <f t="shared" si="11"/>
        <v>6.0000000055879354E-2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21036791</v>
      </c>
      <c r="D643" s="1">
        <f>'PR-RAS'!E650</f>
        <v>24894517.370000001</v>
      </c>
      <c r="E643" s="1">
        <v>0</v>
      </c>
      <c r="F643" s="1">
        <v>0</v>
      </c>
      <c r="G643" s="2">
        <f t="shared" si="10"/>
        <v>45470180.125080004</v>
      </c>
      <c r="H643" s="2">
        <f t="shared" si="11"/>
        <v>0.37000000104308128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22452234</v>
      </c>
      <c r="D644" s="1">
        <f>'PR-RAS'!E651</f>
        <v>24386933.77</v>
      </c>
      <c r="E644" s="1">
        <v>0</v>
      </c>
      <c r="F644" s="1">
        <v>0</v>
      </c>
      <c r="G644" s="2">
        <f t="shared" si="10"/>
        <v>45798383.290219992</v>
      </c>
      <c r="H644" s="2">
        <f t="shared" si="11"/>
        <v>0.23000000044703484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3519307</v>
      </c>
      <c r="D645" s="1">
        <f>'PR-RAS'!E652</f>
        <v>3949305.66</v>
      </c>
      <c r="E645" s="1">
        <v>0</v>
      </c>
      <c r="F645" s="1">
        <v>0</v>
      </c>
      <c r="G645" s="2">
        <f t="shared" si="10"/>
        <v>7353139.3980800007</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34</v>
      </c>
      <c r="D646" s="1">
        <f>'PR-RAS'!E653</f>
        <v>35</v>
      </c>
      <c r="E646" s="1">
        <v>0</v>
      </c>
      <c r="F646" s="1">
        <v>0</v>
      </c>
      <c r="G646" s="2">
        <f t="shared" si="10"/>
        <v>67.08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31</v>
      </c>
      <c r="D648" s="1">
        <f>'PR-RAS'!E655</f>
        <v>34</v>
      </c>
      <c r="E648" s="1">
        <v>0</v>
      </c>
      <c r="F648" s="1">
        <v>0</v>
      </c>
      <c r="G648" s="2">
        <f t="shared" si="10"/>
        <v>64.052999999999997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1509.37</v>
      </c>
      <c r="E653" s="1">
        <v>0</v>
      </c>
      <c r="F653" s="1">
        <v>0</v>
      </c>
      <c r="G653" s="2">
        <f t="shared" si="10"/>
        <v>1968.21848</v>
      </c>
      <c r="H653" s="2">
        <f t="shared" si="11"/>
        <v>0.36999999999989086</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6764354</v>
      </c>
      <c r="D654" s="1">
        <f>'PR-RAS'!E661</f>
        <v>6639171.1500000004</v>
      </c>
      <c r="E654" s="1">
        <v>0</v>
      </c>
      <c r="F654" s="1">
        <v>0</v>
      </c>
      <c r="G654" s="2">
        <f t="shared" si="10"/>
        <v>13087880.683900001</v>
      </c>
      <c r="H654" s="2">
        <f t="shared" si="11"/>
        <v>0.15000000037252903</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49777</v>
      </c>
      <c r="D655" s="1">
        <f>'PR-RAS'!E662</f>
        <v>0</v>
      </c>
      <c r="E655" s="1">
        <v>0</v>
      </c>
      <c r="F655" s="1">
        <v>0</v>
      </c>
      <c r="G655" s="2">
        <f t="shared" si="10"/>
        <v>32554.158000000003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3364907.84</v>
      </c>
      <c r="E658" s="1">
        <v>0</v>
      </c>
      <c r="F658" s="1">
        <v>0</v>
      </c>
      <c r="G658" s="2">
        <f t="shared" si="10"/>
        <v>4421488.9017599998</v>
      </c>
      <c r="H658" s="2">
        <f t="shared" si="11"/>
        <v>0.16000000014901161</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118673</v>
      </c>
      <c r="D662" s="1">
        <f>'PR-RAS'!E669</f>
        <v>67553</v>
      </c>
      <c r="E662" s="1">
        <v>0</v>
      </c>
      <c r="F662" s="1">
        <v>0</v>
      </c>
      <c r="G662" s="2">
        <f t="shared" si="10"/>
        <v>167747.91899999999</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649290</v>
      </c>
      <c r="D687" s="1">
        <f>'PR-RAS'!E694</f>
        <v>2749049.96</v>
      </c>
      <c r="E687" s="1">
        <v>0</v>
      </c>
      <c r="F687" s="1">
        <v>0</v>
      </c>
      <c r="G687" s="2">
        <f t="shared" si="10"/>
        <v>4217109.4851200003</v>
      </c>
      <c r="H687" s="2">
        <f t="shared" si="11"/>
        <v>4.0000000037252903E-2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2916996</v>
      </c>
      <c r="D691" s="1">
        <f>'PR-RAS'!E698</f>
        <v>0</v>
      </c>
      <c r="E691" s="1">
        <v>0</v>
      </c>
      <c r="F691" s="1">
        <v>0</v>
      </c>
      <c r="G691" s="2">
        <f t="shared" si="10"/>
        <v>2012727.2399999998</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75735</v>
      </c>
      <c r="D711" s="1">
        <f>'PR-RAS'!E718</f>
        <v>112040.87</v>
      </c>
      <c r="E711" s="1">
        <v>0</v>
      </c>
      <c r="F711" s="1">
        <v>0</v>
      </c>
      <c r="G711" s="2">
        <f t="shared" si="10"/>
        <v>212869.88539999997</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216569</v>
      </c>
      <c r="D718" s="1">
        <f>'PR-RAS'!E725</f>
        <v>177370.28</v>
      </c>
      <c r="E718" s="1">
        <v>0</v>
      </c>
      <c r="F718" s="1">
        <v>0</v>
      </c>
      <c r="G718" s="2">
        <f t="shared" si="10"/>
        <v>409628.95452000003</v>
      </c>
      <c r="H718" s="2">
        <f t="shared" si="11"/>
        <v>0.27999999999883585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15048</v>
      </c>
      <c r="D719" s="1">
        <f>'PR-RAS'!E726</f>
        <v>18462.599999999999</v>
      </c>
      <c r="E719" s="1">
        <v>0</v>
      </c>
      <c r="F719" s="1">
        <v>0</v>
      </c>
      <c r="G719" s="2">
        <f t="shared" si="10"/>
        <v>37316.757599999997</v>
      </c>
      <c r="H719" s="2">
        <f t="shared" si="11"/>
        <v>0.40000000000145519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294910</v>
      </c>
      <c r="D735" s="1">
        <f>'PR-RAS'!E742</f>
        <v>192353.18</v>
      </c>
      <c r="E735" s="1">
        <v>0</v>
      </c>
      <c r="F735" s="1">
        <v>0</v>
      </c>
      <c r="G735" s="2">
        <f t="shared" si="10"/>
        <v>498838.40823999996</v>
      </c>
      <c r="H735" s="2">
        <f t="shared" si="11"/>
        <v>0.17999999999301508</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58627</v>
      </c>
      <c r="D766" s="1">
        <f>'PR-RAS'!E773</f>
        <v>0</v>
      </c>
      <c r="E766" s="1">
        <v>0</v>
      </c>
      <c r="F766" s="1">
        <v>0</v>
      </c>
      <c r="G766" s="2">
        <f t="shared" si="10"/>
        <v>44849.654999999999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86941</v>
      </c>
      <c r="D809" s="1">
        <f>'PR-RAS'!E816</f>
        <v>105944.9</v>
      </c>
      <c r="E809" s="1">
        <v>0</v>
      </c>
      <c r="F809" s="1">
        <v>0</v>
      </c>
      <c r="G809" s="2">
        <f t="shared" si="10"/>
        <v>241455.28640000001</v>
      </c>
      <c r="H809" s="2">
        <f t="shared" si="11"/>
        <v>0.10000000000582077</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146000</v>
      </c>
      <c r="D812" s="1">
        <f>'PR-RAS'!E819</f>
        <v>149428</v>
      </c>
      <c r="E812" s="1">
        <v>0</v>
      </c>
      <c r="F812" s="1">
        <v>0</v>
      </c>
      <c r="G812" s="2">
        <f t="shared" si="18"/>
        <v>360778.21600000001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82240</v>
      </c>
      <c r="D814" s="1">
        <f>'PR-RAS'!E821</f>
        <v>65400</v>
      </c>
      <c r="E814" s="1">
        <v>0</v>
      </c>
      <c r="F814" s="1">
        <v>0</v>
      </c>
      <c r="G814" s="2">
        <f t="shared" si="18"/>
        <v>173201.52</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945626</v>
      </c>
      <c r="D823" s="1">
        <f>'PR-RAS'!E830</f>
        <v>1288080.05</v>
      </c>
      <c r="E823" s="1">
        <v>0</v>
      </c>
      <c r="F823" s="1">
        <v>0</v>
      </c>
      <c r="G823" s="2">
        <f t="shared" si="18"/>
        <v>2894908.1741999998</v>
      </c>
      <c r="H823" s="2">
        <f t="shared" si="19"/>
        <v>5.0000000046566129E-2</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258454</v>
      </c>
      <c r="D946" s="1">
        <f>'PR-RAS'!E953</f>
        <v>0</v>
      </c>
      <c r="E946" s="1">
        <v>0</v>
      </c>
      <c r="F946" s="1">
        <v>0</v>
      </c>
      <c r="G946" s="2">
        <f t="shared" si="18"/>
        <v>244239.03</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846862</v>
      </c>
      <c r="D947" s="1">
        <f>'PR-RAS'!E954</f>
        <v>884369.18</v>
      </c>
      <c r="E947" s="1">
        <v>0</v>
      </c>
      <c r="F947" s="1">
        <v>0</v>
      </c>
      <c r="G947" s="2">
        <f t="shared" si="18"/>
        <v>2474357.94056</v>
      </c>
      <c r="H947" s="2">
        <f t="shared" si="19"/>
        <v>0.18000000005122274</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99516474</v>
      </c>
      <c r="D984" s="6">
        <f>BILANCA!E6</f>
        <v>92615941.069999993</v>
      </c>
      <c r="E984" s="6">
        <v>0</v>
      </c>
      <c r="F984" s="6">
        <v>0</v>
      </c>
      <c r="G984" s="7">
        <f t="shared" ref="G984:G1241" si="22">B984/1000*C984+B984/500*D984</f>
        <v>284748.35613999999</v>
      </c>
      <c r="H984" s="7">
        <f t="shared" si="19"/>
        <v>6.9999992847442627E-2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84727985</v>
      </c>
      <c r="D985" s="1">
        <f>BILANCA!E7</f>
        <v>77312319.069999993</v>
      </c>
      <c r="E985" s="1">
        <v>0</v>
      </c>
      <c r="F985" s="1">
        <v>0</v>
      </c>
      <c r="G985" s="2">
        <f t="shared" si="22"/>
        <v>478705.24627999996</v>
      </c>
      <c r="H985" s="2">
        <f t="shared" si="19"/>
        <v>6.9999992847442627E-2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14768620</v>
      </c>
      <c r="D986" s="1">
        <f>BILANCA!E8</f>
        <v>17568155.600000001</v>
      </c>
      <c r="E986" s="1">
        <v>0</v>
      </c>
      <c r="F986" s="1">
        <v>0</v>
      </c>
      <c r="G986" s="2">
        <f t="shared" si="22"/>
        <v>149714.7936</v>
      </c>
      <c r="H986" s="2">
        <f t="shared" si="19"/>
        <v>0.39999999850988388</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14703370</v>
      </c>
      <c r="D987" s="1">
        <f>BILANCA!E9</f>
        <v>17396655.600000001</v>
      </c>
      <c r="E987" s="1">
        <v>0</v>
      </c>
      <c r="F987" s="1">
        <v>0</v>
      </c>
      <c r="G987" s="2">
        <f t="shared" si="22"/>
        <v>197986.72480000003</v>
      </c>
      <c r="H987" s="2">
        <f t="shared" si="19"/>
        <v>0.39999999850988388</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65250</v>
      </c>
      <c r="D988" s="1">
        <f>BILANCA!E10</f>
        <v>171500</v>
      </c>
      <c r="E988" s="1">
        <v>0</v>
      </c>
      <c r="F988" s="1">
        <v>0</v>
      </c>
      <c r="G988" s="2">
        <f t="shared" si="22"/>
        <v>2041.25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59996616</v>
      </c>
      <c r="D990" s="1">
        <f>BILANCA!E12</f>
        <v>59738565.469999999</v>
      </c>
      <c r="E990" s="1">
        <v>0</v>
      </c>
      <c r="F990" s="1">
        <v>0</v>
      </c>
      <c r="G990" s="2">
        <f t="shared" si="22"/>
        <v>1256316.2285799999</v>
      </c>
      <c r="H990" s="2">
        <f t="shared" si="19"/>
        <v>0.4699999988079071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54849853</v>
      </c>
      <c r="D991" s="1">
        <f>BILANCA!E13</f>
        <v>55579568.299999997</v>
      </c>
      <c r="E991" s="1">
        <v>0</v>
      </c>
      <c r="F991" s="1">
        <v>0</v>
      </c>
      <c r="G991" s="2">
        <f t="shared" si="22"/>
        <v>1328071.9168</v>
      </c>
      <c r="H991" s="2">
        <f t="shared" si="19"/>
        <v>0.29999999701976776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33155313</v>
      </c>
      <c r="D993" s="1">
        <f>BILANCA!E15</f>
        <v>34825092.469999999</v>
      </c>
      <c r="E993" s="1">
        <v>0</v>
      </c>
      <c r="F993" s="1">
        <v>0</v>
      </c>
      <c r="G993" s="2">
        <f t="shared" si="22"/>
        <v>1028054.9794</v>
      </c>
      <c r="H993" s="2">
        <f t="shared" si="19"/>
        <v>0.4699999988079071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11396975</v>
      </c>
      <c r="D994" s="1">
        <f>BILANCA!E16</f>
        <v>12753245.33</v>
      </c>
      <c r="E994" s="1">
        <v>0</v>
      </c>
      <c r="F994" s="1">
        <v>0</v>
      </c>
      <c r="G994" s="2">
        <f t="shared" si="22"/>
        <v>405938.12225999997</v>
      </c>
      <c r="H994" s="2">
        <f t="shared" si="19"/>
        <v>0.33000000007450581</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20435219</v>
      </c>
      <c r="D995" s="1">
        <f>BILANCA!E17</f>
        <v>18850315.579999998</v>
      </c>
      <c r="E995" s="1">
        <v>0</v>
      </c>
      <c r="F995" s="1">
        <v>0</v>
      </c>
      <c r="G995" s="2">
        <f t="shared" si="22"/>
        <v>697630.20192000002</v>
      </c>
      <c r="H995" s="2">
        <f t="shared" si="19"/>
        <v>0.42000000178813934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10137654</v>
      </c>
      <c r="D996" s="1">
        <f>BILANCA!E18</f>
        <v>10849085.08</v>
      </c>
      <c r="E996" s="1">
        <v>0</v>
      </c>
      <c r="F996" s="1">
        <v>0</v>
      </c>
      <c r="G996" s="2">
        <f t="shared" si="22"/>
        <v>413865.71407999995</v>
      </c>
      <c r="H996" s="2">
        <f t="shared" si="19"/>
        <v>8.0000000074505806E-2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3755816</v>
      </c>
      <c r="D997" s="1">
        <f>BILANCA!E19</f>
        <v>3091426.24</v>
      </c>
      <c r="E997" s="1">
        <v>0</v>
      </c>
      <c r="F997" s="1">
        <v>0</v>
      </c>
      <c r="G997" s="2">
        <f t="shared" si="22"/>
        <v>139141.35872000002</v>
      </c>
      <c r="H997" s="2">
        <f t="shared" si="19"/>
        <v>0.24000000022351742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700488</v>
      </c>
      <c r="D998" s="1">
        <f>BILANCA!E20</f>
        <v>764779.06</v>
      </c>
      <c r="E998" s="1">
        <v>0</v>
      </c>
      <c r="F998" s="1">
        <v>0</v>
      </c>
      <c r="G998" s="2">
        <f t="shared" si="22"/>
        <v>33450.691800000001</v>
      </c>
      <c r="H998" s="2">
        <f t="shared" si="19"/>
        <v>6.0000000055879354E-2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172663</v>
      </c>
      <c r="D999" s="1">
        <f>BILANCA!E21</f>
        <v>172662.6</v>
      </c>
      <c r="E999" s="1">
        <v>0</v>
      </c>
      <c r="F999" s="1">
        <v>0</v>
      </c>
      <c r="G999" s="2">
        <f t="shared" si="22"/>
        <v>8287.8112000000001</v>
      </c>
      <c r="H999" s="2">
        <f t="shared" si="19"/>
        <v>0.39999999999417923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147398</v>
      </c>
      <c r="D1000" s="1">
        <f>BILANCA!E22</f>
        <v>217808.97</v>
      </c>
      <c r="E1000" s="1">
        <v>0</v>
      </c>
      <c r="F1000" s="1">
        <v>0</v>
      </c>
      <c r="G1000" s="2">
        <f t="shared" si="22"/>
        <v>9911.2709800000011</v>
      </c>
      <c r="H1000" s="2">
        <f t="shared" si="19"/>
        <v>2.9999999998835847E-2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41454</v>
      </c>
      <c r="D1003" s="1">
        <f>BILANCA!E25</f>
        <v>41454</v>
      </c>
      <c r="E1003" s="1">
        <v>0</v>
      </c>
      <c r="F1003" s="1">
        <v>0</v>
      </c>
      <c r="G1003" s="2">
        <f t="shared" si="22"/>
        <v>2487.2400000000002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4507185</v>
      </c>
      <c r="D1004" s="1">
        <f>BILANCA!E26</f>
        <v>4784358.3600000003</v>
      </c>
      <c r="E1004" s="1">
        <v>0</v>
      </c>
      <c r="F1004" s="1">
        <v>0</v>
      </c>
      <c r="G1004" s="2">
        <f t="shared" si="22"/>
        <v>295593.93612000003</v>
      </c>
      <c r="H1004" s="2">
        <f t="shared" si="19"/>
        <v>0.36000000033527613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1813372</v>
      </c>
      <c r="D1006" s="1">
        <f>BILANCA!E28</f>
        <v>2889636.75</v>
      </c>
      <c r="E1006" s="1">
        <v>0</v>
      </c>
      <c r="F1006" s="1">
        <v>0</v>
      </c>
      <c r="G1006" s="2">
        <f t="shared" si="22"/>
        <v>174630.84649999999</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288038</v>
      </c>
      <c r="D1007" s="1">
        <f>BILANCA!E29</f>
        <v>229504.16999999998</v>
      </c>
      <c r="E1007" s="1">
        <v>0</v>
      </c>
      <c r="F1007" s="1">
        <v>0</v>
      </c>
      <c r="G1007" s="2">
        <f t="shared" si="22"/>
        <v>17929.112160000001</v>
      </c>
      <c r="H1007" s="2">
        <f t="shared" si="19"/>
        <v>0.16999999998370185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691449</v>
      </c>
      <c r="D1008" s="1">
        <f>BILANCA!E30</f>
        <v>673448.84</v>
      </c>
      <c r="E1008" s="1">
        <v>0</v>
      </c>
      <c r="F1008" s="1">
        <v>0</v>
      </c>
      <c r="G1008" s="2">
        <f t="shared" si="22"/>
        <v>50958.667000000001</v>
      </c>
      <c r="H1008" s="2">
        <f t="shared" si="19"/>
        <v>0.16000000003259629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403411</v>
      </c>
      <c r="D1012" s="1">
        <f>BILANCA!E34</f>
        <v>443944.67</v>
      </c>
      <c r="E1012" s="1">
        <v>0</v>
      </c>
      <c r="F1012" s="1">
        <v>0</v>
      </c>
      <c r="G1012" s="2">
        <f t="shared" si="22"/>
        <v>37447.709860000003</v>
      </c>
      <c r="H1012" s="2">
        <f t="shared" si="19"/>
        <v>0.33000000001629815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237956</v>
      </c>
      <c r="D1013" s="1">
        <f>BILANCA!E35</f>
        <v>236491.39</v>
      </c>
      <c r="E1013" s="1">
        <v>0</v>
      </c>
      <c r="F1013" s="1">
        <v>0</v>
      </c>
      <c r="G1013" s="2">
        <f t="shared" si="22"/>
        <v>21328.163400000001</v>
      </c>
      <c r="H1013" s="2">
        <f t="shared" si="19"/>
        <v>0.39000000001396984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53075</v>
      </c>
      <c r="D1014" s="1">
        <f>BILANCA!E36</f>
        <v>53075</v>
      </c>
      <c r="E1014" s="1">
        <v>0</v>
      </c>
      <c r="F1014" s="1">
        <v>0</v>
      </c>
      <c r="G1014" s="2">
        <f t="shared" si="22"/>
        <v>4935.9750000000004</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188650</v>
      </c>
      <c r="D1015" s="1">
        <f>BILANCA!E37</f>
        <v>188650</v>
      </c>
      <c r="E1015" s="1">
        <v>0</v>
      </c>
      <c r="F1015" s="1">
        <v>0</v>
      </c>
      <c r="G1015" s="2">
        <f t="shared" si="22"/>
        <v>18110.400000000001</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3769</v>
      </c>
      <c r="D1018" s="1">
        <f>BILANCA!E40</f>
        <v>5233.6099999999997</v>
      </c>
      <c r="E1018" s="1">
        <v>0</v>
      </c>
      <c r="F1018" s="1">
        <v>0</v>
      </c>
      <c r="G1018" s="2">
        <f t="shared" si="22"/>
        <v>498.26770000000005</v>
      </c>
      <c r="H1018" s="2">
        <f t="shared" si="19"/>
        <v>0.39000000000032742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864953</v>
      </c>
      <c r="D1023" s="1">
        <f>BILANCA!E45</f>
        <v>601575.36999999918</v>
      </c>
      <c r="E1023" s="1">
        <v>0</v>
      </c>
      <c r="F1023" s="1">
        <v>0</v>
      </c>
      <c r="G1023" s="2">
        <f t="shared" si="22"/>
        <v>82724.149599999946</v>
      </c>
      <c r="H1023" s="2">
        <f t="shared" si="19"/>
        <v>0.36999999918043613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92516</v>
      </c>
      <c r="D1025" s="1">
        <f>BILANCA!E47</f>
        <v>92516.18</v>
      </c>
      <c r="E1025" s="1">
        <v>0</v>
      </c>
      <c r="F1025" s="1">
        <v>0</v>
      </c>
      <c r="G1025" s="2">
        <f t="shared" si="22"/>
        <v>11657.03112</v>
      </c>
      <c r="H1025" s="2">
        <f t="shared" si="19"/>
        <v>0.17999999999301508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9600583</v>
      </c>
      <c r="D1027" s="1">
        <f>BILANCA!E49</f>
        <v>9808395.4299999997</v>
      </c>
      <c r="E1027" s="1">
        <v>0</v>
      </c>
      <c r="F1027" s="1">
        <v>0</v>
      </c>
      <c r="G1027" s="2">
        <f t="shared" si="22"/>
        <v>1285564.4498399999</v>
      </c>
      <c r="H1027" s="2">
        <f t="shared" si="19"/>
        <v>0.42999999970197678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8828146</v>
      </c>
      <c r="D1028" s="1">
        <f>BILANCA!E50</f>
        <v>9299336.2400000002</v>
      </c>
      <c r="E1028" s="1">
        <v>0</v>
      </c>
      <c r="F1028" s="1">
        <v>0</v>
      </c>
      <c r="G1028" s="2">
        <f t="shared" si="22"/>
        <v>1234206.8315999999</v>
      </c>
      <c r="H1028" s="2">
        <f t="shared" si="19"/>
        <v>0.24000000022351742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579886</v>
      </c>
      <c r="D1032" s="1">
        <f>BILANCA!E54</f>
        <v>716821.3</v>
      </c>
      <c r="E1032" s="1">
        <v>0</v>
      </c>
      <c r="F1032" s="1">
        <v>0</v>
      </c>
      <c r="G1032" s="2">
        <f t="shared" si="22"/>
        <v>98662.901400000017</v>
      </c>
      <c r="H1032" s="2">
        <f t="shared" si="19"/>
        <v>0.30000000004656613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579886</v>
      </c>
      <c r="D1033" s="1">
        <f>BILANCA!E55</f>
        <v>716821.3</v>
      </c>
      <c r="E1033" s="1">
        <v>0</v>
      </c>
      <c r="F1033" s="1">
        <v>0</v>
      </c>
      <c r="G1033" s="2">
        <f t="shared" si="22"/>
        <v>100676.43000000001</v>
      </c>
      <c r="H1033" s="2">
        <f t="shared" si="19"/>
        <v>0.30000000004656613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9957151</v>
      </c>
      <c r="D1034" s="1">
        <f>BILANCA!E56</f>
        <v>0</v>
      </c>
      <c r="E1034" s="1">
        <v>0</v>
      </c>
      <c r="F1034" s="1">
        <v>0</v>
      </c>
      <c r="G1034" s="2">
        <f t="shared" si="22"/>
        <v>507814.70099999994</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9957151</v>
      </c>
      <c r="D1035" s="1">
        <f>BILANCA!E57</f>
        <v>0</v>
      </c>
      <c r="E1035" s="1">
        <v>0</v>
      </c>
      <c r="F1035" s="1">
        <v>0</v>
      </c>
      <c r="G1035" s="2">
        <f t="shared" si="22"/>
        <v>517771.85199999996</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5598</v>
      </c>
      <c r="D1041" s="1">
        <f>BILANCA!E63</f>
        <v>5598</v>
      </c>
      <c r="E1041" s="1">
        <v>0</v>
      </c>
      <c r="F1041" s="1">
        <v>0</v>
      </c>
      <c r="G1041" s="2">
        <f t="shared" si="22"/>
        <v>974.05200000000013</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5598</v>
      </c>
      <c r="D1042" s="1">
        <f>BILANCA!E64</f>
        <v>5598</v>
      </c>
      <c r="E1042" s="1">
        <v>0</v>
      </c>
      <c r="F1042" s="1">
        <v>0</v>
      </c>
      <c r="G1042" s="2">
        <f t="shared" si="22"/>
        <v>990.846</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14788489</v>
      </c>
      <c r="D1046" s="1">
        <f>BILANCA!E68</f>
        <v>15303621.999999998</v>
      </c>
      <c r="E1046" s="1">
        <v>0</v>
      </c>
      <c r="F1046" s="1">
        <v>0</v>
      </c>
      <c r="G1046" s="2">
        <f t="shared" si="22"/>
        <v>2859931.1789999995</v>
      </c>
      <c r="H1046" s="2">
        <f t="shared" si="19"/>
        <v>1.862645149230957E-9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3519307</v>
      </c>
      <c r="D1047" s="1">
        <f>BILANCA!E69</f>
        <v>3949305.66</v>
      </c>
      <c r="E1047" s="1">
        <v>0</v>
      </c>
      <c r="F1047" s="1">
        <v>0</v>
      </c>
      <c r="G1047" s="2">
        <f t="shared" si="22"/>
        <v>730746.77248000004</v>
      </c>
      <c r="H1047" s="2">
        <f t="shared" si="19"/>
        <v>0.33999999985098839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3519307</v>
      </c>
      <c r="D1048" s="1">
        <f>BILANCA!E70</f>
        <v>3949305.66</v>
      </c>
      <c r="E1048" s="1">
        <v>0</v>
      </c>
      <c r="F1048" s="1">
        <v>0</v>
      </c>
      <c r="G1048" s="2">
        <f t="shared" si="22"/>
        <v>742164.69079999998</v>
      </c>
      <c r="H1048" s="2">
        <f t="shared" si="19"/>
        <v>0.33999999985098839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3519307</v>
      </c>
      <c r="D1050" s="1">
        <f>BILANCA!E72</f>
        <v>3949305.66</v>
      </c>
      <c r="E1050" s="1">
        <v>0</v>
      </c>
      <c r="F1050" s="1">
        <v>0</v>
      </c>
      <c r="G1050" s="2">
        <f t="shared" si="22"/>
        <v>765000.52744000009</v>
      </c>
      <c r="H1050" s="2">
        <f t="shared" si="19"/>
        <v>0.33999999985098839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1833</v>
      </c>
      <c r="D1056" s="1">
        <f>BILANCA!E78</f>
        <v>1073.69</v>
      </c>
      <c r="E1056" s="1">
        <v>0</v>
      </c>
      <c r="F1056" s="1">
        <v>0</v>
      </c>
      <c r="G1056" s="2">
        <f t="shared" si="22"/>
        <v>290.56773999999996</v>
      </c>
      <c r="H1056" s="2">
        <f t="shared" si="19"/>
        <v>0.30999999999994543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757.59</v>
      </c>
      <c r="E1062" s="1">
        <v>0</v>
      </c>
      <c r="F1062" s="1">
        <v>0</v>
      </c>
      <c r="G1062" s="2">
        <f t="shared" si="22"/>
        <v>119.69922000000001</v>
      </c>
      <c r="H1062" s="2">
        <f t="shared" si="19"/>
        <v>0.40999999999996817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1833</v>
      </c>
      <c r="D1064" s="1">
        <f>BILANCA!E86</f>
        <v>316.10000000000002</v>
      </c>
      <c r="E1064" s="1">
        <v>0</v>
      </c>
      <c r="F1064" s="1">
        <v>0</v>
      </c>
      <c r="G1064" s="2">
        <f t="shared" si="22"/>
        <v>199.68120000000002</v>
      </c>
      <c r="H1064" s="2">
        <f t="shared" si="19"/>
        <v>0.10000000000002274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25228</v>
      </c>
      <c r="D1065" s="1">
        <f>BILANCA!E87</f>
        <v>0</v>
      </c>
      <c r="E1065" s="1">
        <v>0</v>
      </c>
      <c r="F1065" s="1">
        <v>0</v>
      </c>
      <c r="G1065" s="2">
        <f t="shared" si="22"/>
        <v>2068.6959999999999</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25228</v>
      </c>
      <c r="D1066" s="1">
        <f>BILANCA!E88</f>
        <v>25228.13</v>
      </c>
      <c r="E1066" s="1">
        <v>0</v>
      </c>
      <c r="F1066" s="1">
        <v>0</v>
      </c>
      <c r="G1066" s="2">
        <f t="shared" si="22"/>
        <v>6281.7935800000005</v>
      </c>
      <c r="H1066" s="2">
        <f t="shared" si="19"/>
        <v>0.13000000000101863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25228</v>
      </c>
      <c r="D1071" s="1">
        <f>BILANCA!E93</f>
        <v>25228.13</v>
      </c>
      <c r="E1071" s="1">
        <v>0</v>
      </c>
      <c r="F1071" s="1">
        <v>0</v>
      </c>
      <c r="G1071" s="2">
        <f t="shared" si="22"/>
        <v>6660.2148799999995</v>
      </c>
      <c r="H1071" s="2">
        <f t="shared" si="23"/>
        <v>0.13000000000101863</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25228.13</v>
      </c>
      <c r="E1095" s="1">
        <v>0</v>
      </c>
      <c r="F1095" s="1">
        <v>0</v>
      </c>
      <c r="G1095" s="2">
        <f t="shared" si="22"/>
        <v>5651.1011200000003</v>
      </c>
      <c r="H1095" s="2">
        <f t="shared" si="23"/>
        <v>0.13000000000101863</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10205500</v>
      </c>
      <c r="D1112" s="1">
        <f>BILANCA!E134</f>
        <v>10205500</v>
      </c>
      <c r="E1112" s="1">
        <v>0</v>
      </c>
      <c r="F1112" s="1">
        <v>0</v>
      </c>
      <c r="G1112" s="2">
        <f t="shared" si="22"/>
        <v>3949528.5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10205500</v>
      </c>
      <c r="D1113" s="1">
        <f>BILANCA!E135</f>
        <v>10205500</v>
      </c>
      <c r="E1113" s="1">
        <v>0</v>
      </c>
      <c r="F1113" s="1">
        <v>0</v>
      </c>
      <c r="G1113" s="2">
        <f t="shared" si="22"/>
        <v>3980145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10205500</v>
      </c>
      <c r="D1117" s="1">
        <f>BILANCA!E139</f>
        <v>10205500</v>
      </c>
      <c r="E1117" s="1">
        <v>0</v>
      </c>
      <c r="F1117" s="1">
        <v>0</v>
      </c>
      <c r="G1117" s="2">
        <f t="shared" si="22"/>
        <v>4102611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659288</v>
      </c>
      <c r="D1124" s="1">
        <f>BILANCA!E146</f>
        <v>926100.86999999988</v>
      </c>
      <c r="E1124" s="1">
        <v>0</v>
      </c>
      <c r="F1124" s="1">
        <v>0</v>
      </c>
      <c r="G1124" s="2">
        <f t="shared" si="22"/>
        <v>354120.05333999993</v>
      </c>
      <c r="H1124" s="2">
        <f t="shared" si="23"/>
        <v>0.13000000012107193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52382</v>
      </c>
      <c r="D1125" s="1">
        <f>BILANCA!E147</f>
        <v>31773.3</v>
      </c>
      <c r="E1125" s="1">
        <v>0</v>
      </c>
      <c r="F1125" s="1">
        <v>0</v>
      </c>
      <c r="G1125" s="2">
        <f t="shared" si="22"/>
        <v>16461.861199999999</v>
      </c>
      <c r="H1125" s="2">
        <f t="shared" si="23"/>
        <v>0.2999999999992724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164040</v>
      </c>
      <c r="D1136" s="1">
        <f>BILANCA!E158</f>
        <v>41702.9</v>
      </c>
      <c r="E1136" s="1">
        <v>0</v>
      </c>
      <c r="F1136" s="1">
        <v>0</v>
      </c>
      <c r="G1136" s="2">
        <f t="shared" si="22"/>
        <v>37859.207399999999</v>
      </c>
      <c r="H1136" s="2">
        <f t="shared" si="23"/>
        <v>9.9999999998544808E-2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1493145</v>
      </c>
      <c r="D1137" s="1">
        <f>BILANCA!E159</f>
        <v>1510389.96</v>
      </c>
      <c r="E1137" s="1">
        <v>0</v>
      </c>
      <c r="F1137" s="1">
        <v>0</v>
      </c>
      <c r="G1137" s="2">
        <f t="shared" si="22"/>
        <v>695144.43767999997</v>
      </c>
      <c r="H1137" s="2">
        <f t="shared" si="23"/>
        <v>4.0000000037252903E-2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1050279</v>
      </c>
      <c r="D1141" s="1">
        <f>BILANCA!E163</f>
        <v>657765.29</v>
      </c>
      <c r="E1141" s="1">
        <v>0</v>
      </c>
      <c r="F1141" s="1">
        <v>0</v>
      </c>
      <c r="G1141" s="2">
        <f t="shared" si="22"/>
        <v>373797.91364000004</v>
      </c>
      <c r="H1141" s="2">
        <f t="shared" si="23"/>
        <v>0.2900000000372529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377333</v>
      </c>
      <c r="D1148" s="1">
        <f>BILANCA!E170</f>
        <v>221641.78</v>
      </c>
      <c r="E1148" s="1">
        <v>0</v>
      </c>
      <c r="F1148" s="1">
        <v>0</v>
      </c>
      <c r="G1148" s="2">
        <f t="shared" si="22"/>
        <v>135401.73240000001</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377333</v>
      </c>
      <c r="D1151" s="1">
        <f>BILANCA!E173</f>
        <v>221641.78</v>
      </c>
      <c r="E1151" s="1">
        <v>0</v>
      </c>
      <c r="F1151" s="1">
        <v>0</v>
      </c>
      <c r="G1151" s="2">
        <f t="shared" si="22"/>
        <v>137863.58208000002</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99516474</v>
      </c>
      <c r="D1152" s="1">
        <f>BILANCA!E175</f>
        <v>92615941.070000008</v>
      </c>
      <c r="E1152" s="1">
        <v>0</v>
      </c>
      <c r="F1152" s="1">
        <v>0</v>
      </c>
      <c r="G1152" s="2">
        <f t="shared" si="22"/>
        <v>48122472.187660009</v>
      </c>
      <c r="H1152" s="2">
        <f t="shared" si="23"/>
        <v>7.0000007748603821E-2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18819617</v>
      </c>
      <c r="D1153" s="1">
        <f>BILANCA!E176</f>
        <v>12193519.58</v>
      </c>
      <c r="E1153" s="1">
        <v>0</v>
      </c>
      <c r="F1153" s="1">
        <v>0</v>
      </c>
      <c r="G1153" s="2">
        <f t="shared" si="22"/>
        <v>7345131.5471999999</v>
      </c>
      <c r="H1153" s="2">
        <f t="shared" si="23"/>
        <v>0.41999999992549419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2048972</v>
      </c>
      <c r="D1154" s="1">
        <f>BILANCA!E177</f>
        <v>953849.23</v>
      </c>
      <c r="E1154" s="1">
        <v>0</v>
      </c>
      <c r="F1154" s="1">
        <v>0</v>
      </c>
      <c r="G1154" s="2">
        <f t="shared" si="22"/>
        <v>676590.64865999995</v>
      </c>
      <c r="H1154" s="2">
        <f t="shared" si="23"/>
        <v>0.22999999998137355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375100</v>
      </c>
      <c r="D1155" s="1">
        <f>BILANCA!E178</f>
        <v>224141.73</v>
      </c>
      <c r="E1155" s="1">
        <v>0</v>
      </c>
      <c r="F1155" s="1">
        <v>0</v>
      </c>
      <c r="G1155" s="2">
        <f t="shared" si="22"/>
        <v>141621.95512</v>
      </c>
      <c r="H1155" s="2">
        <f t="shared" si="23"/>
        <v>0.26999999998952262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748134</v>
      </c>
      <c r="D1156" s="1">
        <f>BILANCA!E179</f>
        <v>523907.43</v>
      </c>
      <c r="E1156" s="1">
        <v>0</v>
      </c>
      <c r="F1156" s="1">
        <v>0</v>
      </c>
      <c r="G1156" s="2">
        <f t="shared" si="22"/>
        <v>310699.15277999995</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62632</v>
      </c>
      <c r="D1157" s="1">
        <f>BILANCA!E180</f>
        <v>2990</v>
      </c>
      <c r="E1157" s="1">
        <v>0</v>
      </c>
      <c r="F1157" s="1">
        <v>0</v>
      </c>
      <c r="G1157" s="2">
        <f t="shared" si="22"/>
        <v>11938.487999999999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60598</v>
      </c>
      <c r="D1159" s="1">
        <f>BILANCA!E182</f>
        <v>211.4</v>
      </c>
      <c r="E1159" s="1">
        <v>0</v>
      </c>
      <c r="F1159" s="1">
        <v>0</v>
      </c>
      <c r="G1159" s="2">
        <f t="shared" si="22"/>
        <v>10739.6608</v>
      </c>
      <c r="H1159" s="2">
        <f t="shared" si="23"/>
        <v>0.40000000000000568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2034</v>
      </c>
      <c r="D1160" s="1">
        <f>BILANCA!E183</f>
        <v>2778.6</v>
      </c>
      <c r="E1160" s="1">
        <v>0</v>
      </c>
      <c r="F1160" s="1">
        <v>0</v>
      </c>
      <c r="G1160" s="2">
        <f t="shared" si="22"/>
        <v>1343.6424</v>
      </c>
      <c r="H1160" s="2">
        <f t="shared" si="23"/>
        <v>0.40000000000009095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6903</v>
      </c>
      <c r="D1161" s="1">
        <f>BILANCA!E184</f>
        <v>0</v>
      </c>
      <c r="E1161" s="1">
        <v>0</v>
      </c>
      <c r="F1161" s="1">
        <v>0</v>
      </c>
      <c r="G1161" s="2">
        <f t="shared" si="22"/>
        <v>1228.7339999999999</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8800</v>
      </c>
      <c r="D1163" s="1">
        <f>BILANCA!E186</f>
        <v>9195</v>
      </c>
      <c r="E1163" s="1">
        <v>0</v>
      </c>
      <c r="F1163" s="1">
        <v>0</v>
      </c>
      <c r="G1163" s="2">
        <f t="shared" si="22"/>
        <v>4894.2</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133986</v>
      </c>
      <c r="D1164" s="1">
        <f>BILANCA!E187</f>
        <v>132797</v>
      </c>
      <c r="E1164" s="1">
        <v>0</v>
      </c>
      <c r="F1164" s="1">
        <v>0</v>
      </c>
      <c r="G1164" s="2">
        <f t="shared" si="22"/>
        <v>72323.98</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713417</v>
      </c>
      <c r="D1165" s="1">
        <f>BILANCA!E188</f>
        <v>60818.07</v>
      </c>
      <c r="E1165" s="1">
        <v>0</v>
      </c>
      <c r="F1165" s="1">
        <v>0</v>
      </c>
      <c r="G1165" s="2">
        <f t="shared" si="22"/>
        <v>151979.67147999999</v>
      </c>
      <c r="H1165" s="2">
        <f t="shared" si="23"/>
        <v>6.9999999999708962E-2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1490082</v>
      </c>
      <c r="D1166" s="1">
        <f>BILANCA!E189</f>
        <v>603977.80000000005</v>
      </c>
      <c r="E1166" s="1">
        <v>0</v>
      </c>
      <c r="F1166" s="1">
        <v>0</v>
      </c>
      <c r="G1166" s="2">
        <f t="shared" si="22"/>
        <v>493740.88080000004</v>
      </c>
      <c r="H1166" s="2">
        <f t="shared" si="23"/>
        <v>0.19999999995343387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15280563</v>
      </c>
      <c r="D1183" s="1">
        <f>BILANCA!E206</f>
        <v>10635692.550000001</v>
      </c>
      <c r="E1183" s="1">
        <v>0</v>
      </c>
      <c r="F1183" s="1">
        <v>0</v>
      </c>
      <c r="G1183" s="2">
        <f t="shared" si="22"/>
        <v>7310389.620000001</v>
      </c>
      <c r="H1183" s="2">
        <f t="shared" si="23"/>
        <v>0.44999999925494194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15280563</v>
      </c>
      <c r="D1184" s="1">
        <f>BILANCA!E207</f>
        <v>10635692.550000001</v>
      </c>
      <c r="E1184" s="1">
        <v>0</v>
      </c>
      <c r="F1184" s="1">
        <v>0</v>
      </c>
      <c r="G1184" s="2">
        <f t="shared" si="22"/>
        <v>7346941.5680999998</v>
      </c>
      <c r="H1184" s="2">
        <f t="shared" si="23"/>
        <v>0.44999999925494194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55555.4</v>
      </c>
      <c r="E1188" s="1">
        <v>0</v>
      </c>
      <c r="F1188" s="1">
        <v>0</v>
      </c>
      <c r="G1188" s="2">
        <f t="shared" si="22"/>
        <v>22777.714</v>
      </c>
      <c r="H1188" s="2">
        <f t="shared" si="23"/>
        <v>0.40000000000145519</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15280563</v>
      </c>
      <c r="D1189" s="1">
        <f>BILANCA!E212</f>
        <v>10580137.15</v>
      </c>
      <c r="E1189" s="1">
        <v>0</v>
      </c>
      <c r="F1189" s="1">
        <v>0</v>
      </c>
      <c r="G1189" s="2">
        <f t="shared" si="22"/>
        <v>7506812.4837999996</v>
      </c>
      <c r="H1189" s="2">
        <f t="shared" si="23"/>
        <v>0.15000000037252903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80696857</v>
      </c>
      <c r="D1214" s="1">
        <f>BILANCA!E237</f>
        <v>80422421.49000001</v>
      </c>
      <c r="E1214" s="1">
        <v>0</v>
      </c>
      <c r="F1214" s="1">
        <v>0</v>
      </c>
      <c r="G1214" s="2">
        <f t="shared" si="22"/>
        <v>55796132.69538001</v>
      </c>
      <c r="H1214" s="2">
        <f t="shared" si="23"/>
        <v>0.49000000953674316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80050612</v>
      </c>
      <c r="D1215" s="1">
        <f>BILANCA!E238</f>
        <v>73494086.189999998</v>
      </c>
      <c r="E1215" s="1">
        <v>0</v>
      </c>
      <c r="F1215" s="1">
        <v>0</v>
      </c>
      <c r="G1215" s="2">
        <f t="shared" si="22"/>
        <v>52672997.976160005</v>
      </c>
      <c r="H1215" s="2">
        <f t="shared" si="23"/>
        <v>0.18999999761581421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95172987</v>
      </c>
      <c r="D1216" s="1">
        <f>BILANCA!E239</f>
        <v>87939370.349999994</v>
      </c>
      <c r="E1216" s="1">
        <v>0</v>
      </c>
      <c r="F1216" s="1">
        <v>0</v>
      </c>
      <c r="G1216" s="2">
        <f t="shared" si="22"/>
        <v>63155052.554099999</v>
      </c>
      <c r="H1216" s="2">
        <f t="shared" si="23"/>
        <v>0.34999999403953552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95172987</v>
      </c>
      <c r="D1217" s="1">
        <f>BILANCA!E240</f>
        <v>87939370.349999994</v>
      </c>
      <c r="E1217" s="1">
        <v>0</v>
      </c>
      <c r="F1217" s="1">
        <v>0</v>
      </c>
      <c r="G1217" s="2">
        <f t="shared" si="22"/>
        <v>63426104.281800002</v>
      </c>
      <c r="H1217" s="2">
        <f t="shared" si="23"/>
        <v>0.34999999403953552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15122375</v>
      </c>
      <c r="D1219" s="1">
        <f>BILANCA!E242</f>
        <v>14445284.16</v>
      </c>
      <c r="E1219" s="1">
        <v>0</v>
      </c>
      <c r="F1219" s="1">
        <v>0</v>
      </c>
      <c r="G1219" s="2">
        <f t="shared" si="22"/>
        <v>10387054.62352</v>
      </c>
      <c r="H1219" s="2">
        <f t="shared" si="23"/>
        <v>0.16000000014901161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15122375</v>
      </c>
      <c r="D1220" s="1">
        <f>BILANCA!E243</f>
        <v>14445284.16</v>
      </c>
      <c r="E1220" s="1">
        <v>0</v>
      </c>
      <c r="F1220" s="1">
        <v>0</v>
      </c>
      <c r="G1220" s="2">
        <f t="shared" si="22"/>
        <v>10431067.56684</v>
      </c>
      <c r="H1220" s="2">
        <f t="shared" si="23"/>
        <v>0.16000000014901161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-13042</v>
      </c>
      <c r="D1222" s="1">
        <f>BILANCA!E245</f>
        <v>6002234.4299999997</v>
      </c>
      <c r="E1222" s="1">
        <v>0</v>
      </c>
      <c r="F1222" s="1">
        <v>0</v>
      </c>
      <c r="G1222" s="2">
        <f t="shared" si="22"/>
        <v>2865951.0195399998</v>
      </c>
      <c r="H1222" s="2">
        <f t="shared" si="23"/>
        <v>0.42999999970197678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56628078</v>
      </c>
      <c r="D1223" s="1">
        <f>BILANCA!E246</f>
        <v>61227692.409999996</v>
      </c>
      <c r="E1223" s="1">
        <v>0</v>
      </c>
      <c r="F1223" s="1">
        <v>0</v>
      </c>
      <c r="G1223" s="2">
        <f t="shared" si="22"/>
        <v>42980031.076799996</v>
      </c>
      <c r="H1223" s="2">
        <f t="shared" si="23"/>
        <v>0.40999999642372131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40239478</v>
      </c>
      <c r="D1224" s="1">
        <f>BILANCA!E247</f>
        <v>46828777.609999999</v>
      </c>
      <c r="E1224" s="1">
        <v>0</v>
      </c>
      <c r="F1224" s="1">
        <v>0</v>
      </c>
      <c r="G1224" s="2">
        <f t="shared" si="22"/>
        <v>32269185.006019998</v>
      </c>
      <c r="H1224" s="2">
        <f t="shared" si="23"/>
        <v>0.39000000059604645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16388600</v>
      </c>
      <c r="D1226" s="1">
        <f>BILANCA!E249</f>
        <v>14398914.800000001</v>
      </c>
      <c r="E1226" s="1">
        <v>0</v>
      </c>
      <c r="F1226" s="1">
        <v>0</v>
      </c>
      <c r="G1226" s="2">
        <f t="shared" si="22"/>
        <v>10980302.3928</v>
      </c>
      <c r="H1226" s="2">
        <f t="shared" si="23"/>
        <v>0.19999999925494194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56641120</v>
      </c>
      <c r="D1227" s="1">
        <f>BILANCA!E250</f>
        <v>55225457.979999997</v>
      </c>
      <c r="E1227" s="1">
        <v>0</v>
      </c>
      <c r="F1227" s="1">
        <v>0</v>
      </c>
      <c r="G1227" s="2">
        <f t="shared" si="22"/>
        <v>40770456.774239995</v>
      </c>
      <c r="H1227" s="2">
        <f t="shared" si="23"/>
        <v>2.0000003278255463E-2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56641120</v>
      </c>
      <c r="D1229" s="1">
        <f>BILANCA!E252</f>
        <v>55225457.979999997</v>
      </c>
      <c r="E1229" s="1">
        <v>0</v>
      </c>
      <c r="F1229" s="1">
        <v>0</v>
      </c>
      <c r="G1229" s="2">
        <f t="shared" si="22"/>
        <v>41104640.846159995</v>
      </c>
      <c r="H1229" s="2">
        <f t="shared" si="23"/>
        <v>2.0000003278255463E-2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659287</v>
      </c>
      <c r="D1232" s="1">
        <f>BILANCA!E255</f>
        <v>926100.87</v>
      </c>
      <c r="E1232" s="1">
        <v>0</v>
      </c>
      <c r="F1232" s="1">
        <v>0</v>
      </c>
      <c r="G1232" s="2">
        <f t="shared" si="22"/>
        <v>625360.69626</v>
      </c>
      <c r="H1232" s="2">
        <f t="shared" si="23"/>
        <v>0.13000000000465661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5988395</v>
      </c>
      <c r="D1236" s="1">
        <f>BILANCA!E259</f>
        <v>3289197.44</v>
      </c>
      <c r="E1236" s="1">
        <v>0</v>
      </c>
      <c r="F1236" s="1">
        <v>0</v>
      </c>
      <c r="G1236" s="2">
        <f t="shared" si="22"/>
        <v>3179397.8396399999</v>
      </c>
      <c r="H1236" s="2">
        <f t="shared" si="23"/>
        <v>0.43999999994412065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5988395</v>
      </c>
      <c r="D1237" s="1">
        <f>BILANCA!E260</f>
        <v>3289197.44</v>
      </c>
      <c r="E1237" s="1">
        <v>0</v>
      </c>
      <c r="F1237" s="1">
        <v>0</v>
      </c>
      <c r="G1237" s="2">
        <f t="shared" si="22"/>
        <v>3191964.62952</v>
      </c>
      <c r="H1237" s="2">
        <f t="shared" si="23"/>
        <v>0.43999999994412065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25228</v>
      </c>
      <c r="D1238" s="1">
        <f>BILANCA!E262</f>
        <v>25228.13</v>
      </c>
      <c r="E1238" s="1">
        <v>0</v>
      </c>
      <c r="F1238" s="1">
        <v>0</v>
      </c>
      <c r="G1238" s="2">
        <f t="shared" si="22"/>
        <v>19299.4863</v>
      </c>
      <c r="H1238" s="2">
        <f t="shared" si="23"/>
        <v>0.13000000000101863</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1709567</v>
      </c>
      <c r="D1240" s="1">
        <f>BILANCA!E264</f>
        <v>1583866.16</v>
      </c>
      <c r="E1240" s="1">
        <v>0</v>
      </c>
      <c r="F1240" s="1">
        <v>0</v>
      </c>
      <c r="G1240" s="2">
        <f t="shared" si="22"/>
        <v>1253465.92524</v>
      </c>
      <c r="H1240" s="2">
        <f t="shared" si="23"/>
        <v>0.15999999991618097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113.39</v>
      </c>
      <c r="E1244" s="1">
        <v>0</v>
      </c>
      <c r="F1244" s="1">
        <v>0</v>
      </c>
      <c r="G1244" s="2">
        <f t="shared" si="24"/>
        <v>59.189579999999999</v>
      </c>
      <c r="H1244" s="2">
        <f t="shared" si="23"/>
        <v>0.39000000000000057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1833</v>
      </c>
      <c r="D1247" s="1">
        <f>BILANCA!E271</f>
        <v>202.71</v>
      </c>
      <c r="E1247" s="1">
        <v>0</v>
      </c>
      <c r="F1247" s="1">
        <v>0</v>
      </c>
      <c r="G1247" s="2">
        <f t="shared" si="24"/>
        <v>590.94288000000006</v>
      </c>
      <c r="H1247" s="2">
        <f t="shared" si="23"/>
        <v>0.28999999999999204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2045306</v>
      </c>
      <c r="D1263" s="1">
        <f>BILANCA!E287</f>
        <v>953849.23</v>
      </c>
      <c r="E1263" s="1">
        <v>0</v>
      </c>
      <c r="F1263" s="1">
        <v>0</v>
      </c>
      <c r="G1263" s="2">
        <f t="shared" si="24"/>
        <v>1106841.2488000002</v>
      </c>
      <c r="H1263" s="2">
        <f t="shared" si="23"/>
        <v>0.22999999998137355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3666</v>
      </c>
      <c r="D1264" s="1">
        <f>BILANCA!E288</f>
        <v>0</v>
      </c>
      <c r="E1264" s="1">
        <v>0</v>
      </c>
      <c r="F1264" s="1">
        <v>0</v>
      </c>
      <c r="G1264" s="2">
        <f t="shared" si="24"/>
        <v>1030.1460000000002</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1490082</v>
      </c>
      <c r="D1265" s="1">
        <f>BILANCA!E289</f>
        <v>603977.80000000005</v>
      </c>
      <c r="E1265" s="1">
        <v>0</v>
      </c>
      <c r="F1265" s="1">
        <v>0</v>
      </c>
      <c r="G1265" s="2">
        <f t="shared" si="24"/>
        <v>760846.60320000001</v>
      </c>
      <c r="H1265" s="2">
        <f t="shared" si="23"/>
        <v>0.19999999995343387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15280563</v>
      </c>
      <c r="D1269" s="1">
        <f>BILANCA!E293</f>
        <v>10635692.550000001</v>
      </c>
      <c r="E1269" s="1">
        <v>0</v>
      </c>
      <c r="F1269" s="1">
        <v>0</v>
      </c>
      <c r="G1269" s="2">
        <f t="shared" si="24"/>
        <v>10453857.156599998</v>
      </c>
      <c r="H1269" s="2">
        <f t="shared" si="23"/>
        <v>0.44999999925494194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57357</v>
      </c>
      <c r="D1275" s="1">
        <f>BILANCA!E299</f>
        <v>60818.07</v>
      </c>
      <c r="E1275" s="1">
        <v>0</v>
      </c>
      <c r="F1275" s="1">
        <v>0</v>
      </c>
      <c r="G1275" s="2">
        <f t="shared" si="24"/>
        <v>52265.996879999999</v>
      </c>
      <c r="H1275" s="2">
        <f t="shared" si="23"/>
        <v>6.9999999999708962E-2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5886620</v>
      </c>
      <c r="D1299" s="6">
        <f>'RAS-funkcijski'!E5</f>
        <v>6965280.9899999993</v>
      </c>
      <c r="E1299" s="6">
        <v>0</v>
      </c>
      <c r="F1299" s="6">
        <v>0</v>
      </c>
      <c r="G1299" s="7">
        <f t="shared" si="24"/>
        <v>19817.181979999998</v>
      </c>
      <c r="H1299" s="7">
        <f t="shared" si="23"/>
        <v>1.0000000707805157E-2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5591710</v>
      </c>
      <c r="D1300" s="1">
        <f>'RAS-funkcijski'!E6</f>
        <v>6772927.8099999996</v>
      </c>
      <c r="E1300" s="1">
        <v>0</v>
      </c>
      <c r="F1300" s="1">
        <v>0</v>
      </c>
      <c r="G1300" s="2">
        <f t="shared" si="24"/>
        <v>38275.131240000002</v>
      </c>
      <c r="H1300" s="2">
        <f t="shared" si="23"/>
        <v>0.19000000040978193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5591710</v>
      </c>
      <c r="D1301" s="1">
        <f>'RAS-funkcijski'!E7</f>
        <v>6772927.8099999996</v>
      </c>
      <c r="E1301" s="1">
        <v>0</v>
      </c>
      <c r="F1301" s="1">
        <v>0</v>
      </c>
      <c r="G1301" s="2">
        <f t="shared" si="24"/>
        <v>57412.696859999996</v>
      </c>
      <c r="H1301" s="2">
        <f t="shared" si="23"/>
        <v>0.19000000040978193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294910</v>
      </c>
      <c r="D1314" s="1">
        <f>'RAS-funkcijski'!E20</f>
        <v>192353.18</v>
      </c>
      <c r="E1314" s="1">
        <v>0</v>
      </c>
      <c r="F1314" s="1">
        <v>0</v>
      </c>
      <c r="G1314" s="2">
        <f t="shared" si="24"/>
        <v>10873.86176</v>
      </c>
      <c r="H1314" s="2">
        <f t="shared" si="23"/>
        <v>0.17999999999301508</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422940</v>
      </c>
      <c r="D1322" s="1">
        <f>'RAS-funkcijski'!E28</f>
        <v>597576.06000000006</v>
      </c>
      <c r="E1322" s="1">
        <v>0</v>
      </c>
      <c r="F1322" s="1">
        <v>0</v>
      </c>
      <c r="G1322" s="2">
        <f t="shared" si="24"/>
        <v>38834.210880000006</v>
      </c>
      <c r="H1322" s="2">
        <f t="shared" si="23"/>
        <v>6.0000000055879354E-2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422940</v>
      </c>
      <c r="D1324" s="1">
        <f>'RAS-funkcijski'!E30</f>
        <v>597576.06000000006</v>
      </c>
      <c r="E1324" s="1">
        <v>0</v>
      </c>
      <c r="F1324" s="1">
        <v>0</v>
      </c>
      <c r="G1324" s="2">
        <f t="shared" si="24"/>
        <v>42070.395120000001</v>
      </c>
      <c r="H1324" s="2">
        <f t="shared" si="23"/>
        <v>6.0000000055879354E-2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9883862</v>
      </c>
      <c r="D1329" s="1">
        <f>'RAS-funkcijski'!E35</f>
        <v>3889542.32</v>
      </c>
      <c r="E1329" s="1">
        <v>0</v>
      </c>
      <c r="F1329" s="1">
        <v>0</v>
      </c>
      <c r="G1329" s="2">
        <f t="shared" si="24"/>
        <v>547551.34583999997</v>
      </c>
      <c r="H1329" s="2">
        <f t="shared" si="23"/>
        <v>0.31999999983236194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9883862</v>
      </c>
      <c r="D1330" s="1">
        <f>'RAS-funkcijski'!E36</f>
        <v>3889542.32</v>
      </c>
      <c r="E1330" s="1">
        <v>0</v>
      </c>
      <c r="F1330" s="1">
        <v>0</v>
      </c>
      <c r="G1330" s="2">
        <f t="shared" si="24"/>
        <v>565214.29248000006</v>
      </c>
      <c r="H1330" s="2">
        <f t="shared" si="23"/>
        <v>0.31999999983236194</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9883862</v>
      </c>
      <c r="D1331" s="1">
        <f>'RAS-funkcijski'!E37</f>
        <v>3889542.32</v>
      </c>
      <c r="E1331" s="1">
        <v>0</v>
      </c>
      <c r="F1331" s="1">
        <v>0</v>
      </c>
      <c r="G1331" s="2">
        <f t="shared" si="24"/>
        <v>582877.23912000004</v>
      </c>
      <c r="H1331" s="2">
        <f t="shared" si="23"/>
        <v>0.31999999983236194</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69766</v>
      </c>
      <c r="D1369" s="1">
        <f>'RAS-funkcijski'!E75</f>
        <v>371232</v>
      </c>
      <c r="E1369" s="1">
        <v>0</v>
      </c>
      <c r="F1369" s="1">
        <v>0</v>
      </c>
      <c r="G1369" s="2">
        <f t="shared" si="24"/>
        <v>57668.329999999994</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69766</v>
      </c>
      <c r="D1370" s="1">
        <f>'RAS-funkcijski'!E76</f>
        <v>138435</v>
      </c>
      <c r="E1370" s="1">
        <v>0</v>
      </c>
      <c r="F1370" s="1">
        <v>0</v>
      </c>
      <c r="G1370" s="2">
        <f t="shared" si="24"/>
        <v>24957.792000000001</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232797</v>
      </c>
      <c r="E1371" s="1">
        <v>0</v>
      </c>
      <c r="F1371" s="1">
        <v>0</v>
      </c>
      <c r="G1371" s="2">
        <f t="shared" si="24"/>
        <v>33988.362000000001</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2299910</v>
      </c>
      <c r="D1376" s="1">
        <f>'RAS-funkcijski'!E82</f>
        <v>1754403.2200000002</v>
      </c>
      <c r="E1376" s="1">
        <v>0</v>
      </c>
      <c r="F1376" s="1">
        <v>0</v>
      </c>
      <c r="G1376" s="2">
        <f t="shared" si="24"/>
        <v>453079.88232000009</v>
      </c>
      <c r="H1376" s="2">
        <f t="shared" si="27"/>
        <v>0.22000000020489097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1311884</v>
      </c>
      <c r="D1378" s="1">
        <f>'RAS-funkcijski'!E84</f>
        <v>716432.55</v>
      </c>
      <c r="E1378" s="1">
        <v>0</v>
      </c>
      <c r="F1378" s="1">
        <v>0</v>
      </c>
      <c r="G1378" s="2">
        <f t="shared" si="24"/>
        <v>219579.92800000001</v>
      </c>
      <c r="H1378" s="2">
        <f t="shared" si="27"/>
        <v>0.44999999995343387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178000</v>
      </c>
      <c r="E1379" s="1">
        <v>0</v>
      </c>
      <c r="F1379" s="1">
        <v>0</v>
      </c>
      <c r="G1379" s="2">
        <f t="shared" si="24"/>
        <v>28836</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988026</v>
      </c>
      <c r="D1382" s="1">
        <f>'RAS-funkcijski'!E88</f>
        <v>859970.67</v>
      </c>
      <c r="E1382" s="1">
        <v>0</v>
      </c>
      <c r="F1382" s="1">
        <v>0</v>
      </c>
      <c r="G1382" s="2">
        <f t="shared" si="24"/>
        <v>227469.25656000004</v>
      </c>
      <c r="H1382" s="2">
        <f t="shared" si="27"/>
        <v>0.32999999995809048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105333</v>
      </c>
      <c r="D1383" s="1">
        <f>'RAS-funkcijski'!E89</f>
        <v>50607.31</v>
      </c>
      <c r="E1383" s="1">
        <v>0</v>
      </c>
      <c r="F1383" s="1">
        <v>0</v>
      </c>
      <c r="G1383" s="2">
        <f t="shared" si="24"/>
        <v>17556.547700000003</v>
      </c>
      <c r="H1383" s="2">
        <f t="shared" si="27"/>
        <v>0.30999999999767169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105333</v>
      </c>
      <c r="D1400" s="1">
        <f>'RAS-funkcijski'!E106</f>
        <v>50607.31</v>
      </c>
      <c r="E1400" s="1">
        <v>0</v>
      </c>
      <c r="F1400" s="1">
        <v>0</v>
      </c>
      <c r="G1400" s="2">
        <f t="shared" si="24"/>
        <v>21067.857239999998</v>
      </c>
      <c r="H1400" s="2">
        <f t="shared" si="27"/>
        <v>0.30999999999767169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583603</v>
      </c>
      <c r="D1401" s="1">
        <f>'RAS-funkcijski'!E107</f>
        <v>1831548.68</v>
      </c>
      <c r="E1401" s="1">
        <v>0</v>
      </c>
      <c r="F1401" s="1">
        <v>0</v>
      </c>
      <c r="G1401" s="2">
        <f t="shared" si="24"/>
        <v>437410.13707999996</v>
      </c>
      <c r="H1401" s="2">
        <f t="shared" si="27"/>
        <v>0.32000000006519258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352427</v>
      </c>
      <c r="D1402" s="1">
        <f>'RAS-funkcijski'!E108</f>
        <v>1474230.73</v>
      </c>
      <c r="E1402" s="1">
        <v>0</v>
      </c>
      <c r="F1402" s="1">
        <v>0</v>
      </c>
      <c r="G1402" s="2">
        <f t="shared" si="24"/>
        <v>343292.39983999997</v>
      </c>
      <c r="H1402" s="2">
        <f t="shared" si="27"/>
        <v>0.27000000001862645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82000</v>
      </c>
      <c r="D1403" s="1">
        <f>'RAS-funkcijski'!E109</f>
        <v>80911.399999999994</v>
      </c>
      <c r="E1403" s="1">
        <v>0</v>
      </c>
      <c r="F1403" s="1">
        <v>0</v>
      </c>
      <c r="G1403" s="2">
        <f t="shared" si="24"/>
        <v>25601.393999999997</v>
      </c>
      <c r="H1403" s="2">
        <f t="shared" si="27"/>
        <v>0.39999999999417923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94497</v>
      </c>
      <c r="D1405" s="1">
        <f>'RAS-funkcijski'!E111</f>
        <v>137383.59</v>
      </c>
      <c r="E1405" s="1">
        <v>0</v>
      </c>
      <c r="F1405" s="1">
        <v>0</v>
      </c>
      <c r="G1405" s="2">
        <f t="shared" si="24"/>
        <v>39511.267260000001</v>
      </c>
      <c r="H1405" s="2">
        <f t="shared" si="27"/>
        <v>0.41000000000349246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54679</v>
      </c>
      <c r="D1407" s="1">
        <f>'RAS-funkcijski'!E113</f>
        <v>139022.96</v>
      </c>
      <c r="E1407" s="1">
        <v>0</v>
      </c>
      <c r="F1407" s="1">
        <v>0</v>
      </c>
      <c r="G1407" s="2">
        <f t="shared" si="24"/>
        <v>36267.016279999996</v>
      </c>
      <c r="H1407" s="2">
        <f t="shared" si="27"/>
        <v>4.0000000008149073E-2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1087732</v>
      </c>
      <c r="D1408" s="1">
        <f>'RAS-funkcijski'!E114</f>
        <v>423694.21</v>
      </c>
      <c r="E1408" s="1">
        <v>0</v>
      </c>
      <c r="F1408" s="1">
        <v>0</v>
      </c>
      <c r="G1408" s="2">
        <f t="shared" si="24"/>
        <v>212863.24619999999</v>
      </c>
      <c r="H1408" s="2">
        <f t="shared" si="27"/>
        <v>0.21000000002095476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941732</v>
      </c>
      <c r="D1409" s="1">
        <f>'RAS-funkcijski'!E115</f>
        <v>279694.21000000002</v>
      </c>
      <c r="E1409" s="1">
        <v>0</v>
      </c>
      <c r="F1409" s="1">
        <v>0</v>
      </c>
      <c r="G1409" s="2">
        <f t="shared" si="24"/>
        <v>166624.36662000002</v>
      </c>
      <c r="H1409" s="2">
        <f t="shared" si="27"/>
        <v>0.21000000002095476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941732</v>
      </c>
      <c r="D1410" s="1">
        <f>'RAS-funkcijski'!E116</f>
        <v>266184.21000000002</v>
      </c>
      <c r="E1410" s="1">
        <v>0</v>
      </c>
      <c r="F1410" s="1">
        <v>0</v>
      </c>
      <c r="G1410" s="2">
        <f t="shared" si="24"/>
        <v>165099.24703999999</v>
      </c>
      <c r="H1410" s="2">
        <f t="shared" si="27"/>
        <v>0.21000000002095476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13510</v>
      </c>
      <c r="E1411" s="1">
        <v>0</v>
      </c>
      <c r="F1411" s="1">
        <v>0</v>
      </c>
      <c r="G1411" s="2">
        <f t="shared" si="24"/>
        <v>3053.26</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78000</v>
      </c>
      <c r="D1412" s="1">
        <f>'RAS-funkcijski'!E118</f>
        <v>73500</v>
      </c>
      <c r="E1412" s="1">
        <v>0</v>
      </c>
      <c r="F1412" s="1">
        <v>0</v>
      </c>
      <c r="G1412" s="2">
        <f t="shared" si="24"/>
        <v>25650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78000</v>
      </c>
      <c r="D1414" s="1">
        <f>'RAS-funkcijski'!E120</f>
        <v>73500</v>
      </c>
      <c r="E1414" s="1">
        <v>0</v>
      </c>
      <c r="F1414" s="1">
        <v>0</v>
      </c>
      <c r="G1414" s="2">
        <f t="shared" si="24"/>
        <v>26100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68000</v>
      </c>
      <c r="D1419" s="1">
        <f>'RAS-funkcijski'!E125</f>
        <v>70500</v>
      </c>
      <c r="E1419" s="1">
        <v>0</v>
      </c>
      <c r="F1419" s="1">
        <v>0</v>
      </c>
      <c r="G1419" s="2">
        <f t="shared" si="24"/>
        <v>25289</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267727</v>
      </c>
      <c r="D1423" s="1">
        <f>'RAS-funkcijski'!E129</f>
        <v>243838.9</v>
      </c>
      <c r="E1423" s="1">
        <v>0</v>
      </c>
      <c r="F1423" s="1">
        <v>0</v>
      </c>
      <c r="G1423" s="2">
        <f t="shared" si="24"/>
        <v>94425.600000000006</v>
      </c>
      <c r="H1423" s="2">
        <f t="shared" si="27"/>
        <v>0.10000000000582077</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82240</v>
      </c>
      <c r="D1429" s="1">
        <f>'RAS-funkcijski'!E135</f>
        <v>65400</v>
      </c>
      <c r="E1429" s="1">
        <v>0</v>
      </c>
      <c r="F1429" s="1">
        <v>0</v>
      </c>
      <c r="G1429" s="2">
        <f t="shared" si="24"/>
        <v>27908.239999999998</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185487</v>
      </c>
      <c r="D1433" s="1">
        <f>'RAS-funkcijski'!E139</f>
        <v>0</v>
      </c>
      <c r="E1433" s="1">
        <v>0</v>
      </c>
      <c r="F1433" s="1">
        <v>0</v>
      </c>
      <c r="G1433" s="2">
        <f t="shared" si="24"/>
        <v>25040.745000000003</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178438.9</v>
      </c>
      <c r="E1434" s="1">
        <v>0</v>
      </c>
      <c r="F1434" s="1">
        <v>0</v>
      </c>
      <c r="G1434" s="2">
        <f t="shared" si="24"/>
        <v>48535.380799999999</v>
      </c>
      <c r="H1434" s="2">
        <f t="shared" si="27"/>
        <v>0.10000000000582077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20607493</v>
      </c>
      <c r="D1435" s="13">
        <f>'RAS-funkcijski'!E141</f>
        <v>16127723.690000001</v>
      </c>
      <c r="E1435" s="13">
        <v>0</v>
      </c>
      <c r="F1435" s="13">
        <v>0</v>
      </c>
      <c r="G1435" s="14">
        <f t="shared" si="24"/>
        <v>7242222.8320600009</v>
      </c>
      <c r="H1435" s="14">
        <f t="shared" si="27"/>
        <v>0.30999999865889549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10110</v>
      </c>
      <c r="D1436" s="6">
        <f>'P-VRIO'!E5</f>
        <v>10110.02</v>
      </c>
      <c r="E1436" s="6">
        <v>0</v>
      </c>
      <c r="F1436" s="6">
        <v>0</v>
      </c>
      <c r="G1436" s="7">
        <f t="shared" si="24"/>
        <v>30.33004</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10110</v>
      </c>
      <c r="D1453" s="1">
        <f>'P-VRIO'!E22</f>
        <v>10110.02</v>
      </c>
      <c r="E1453" s="1">
        <v>0</v>
      </c>
      <c r="F1453" s="1">
        <v>0</v>
      </c>
      <c r="G1453" s="2">
        <f t="shared" si="24"/>
        <v>545.94071999999994</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10110</v>
      </c>
      <c r="D1454" s="1">
        <f>'P-VRIO'!E23</f>
        <v>10110.02</v>
      </c>
      <c r="E1454" s="1">
        <v>0</v>
      </c>
      <c r="F1454" s="1">
        <v>0</v>
      </c>
      <c r="G1454" s="2">
        <f t="shared" si="24"/>
        <v>576.27076</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10110</v>
      </c>
      <c r="D1455" s="1">
        <f>'P-VRIO'!E24</f>
        <v>10110.02</v>
      </c>
      <c r="E1455" s="1">
        <v>0</v>
      </c>
      <c r="F1455" s="1">
        <v>0</v>
      </c>
      <c r="G1455" s="2">
        <f t="shared" si="24"/>
        <v>606.60080000000005</v>
      </c>
      <c r="H1455" s="2">
        <f t="shared" si="27"/>
        <v>2.0000000000436557E-2</v>
      </c>
      <c r="I1455" s="10">
        <f t="shared" ref="I1455:I1460" si="30">G1455*H1455</f>
        <v>12.132016000264818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424542</v>
      </c>
      <c r="D1469" s="1">
        <f>'P-VRIO'!E38</f>
        <v>424541.26</v>
      </c>
      <c r="E1469" s="1">
        <v>0</v>
      </c>
      <c r="F1469" s="1">
        <v>0</v>
      </c>
      <c r="G1469" s="2">
        <f t="shared" si="24"/>
        <v>43303.233680000005</v>
      </c>
      <c r="H1469" s="2">
        <f t="shared" si="27"/>
        <v>0.26000000000931323</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424151</v>
      </c>
      <c r="D1470" s="1">
        <f>'P-VRIO'!E39</f>
        <v>424150.69</v>
      </c>
      <c r="E1470" s="1">
        <v>0</v>
      </c>
      <c r="F1470" s="1">
        <v>0</v>
      </c>
      <c r="G1470" s="2">
        <f t="shared" si="24"/>
        <v>44535.833300000006</v>
      </c>
      <c r="H1470" s="2">
        <f t="shared" si="27"/>
        <v>0.30999999999767169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424151</v>
      </c>
      <c r="D1472" s="1">
        <f>'P-VRIO'!E41</f>
        <v>424150.69</v>
      </c>
      <c r="E1472" s="1">
        <v>0</v>
      </c>
      <c r="F1472" s="1">
        <v>0</v>
      </c>
      <c r="G1472" s="2">
        <f t="shared" si="24"/>
        <v>47080.738060000003</v>
      </c>
      <c r="H1472" s="2">
        <f t="shared" si="27"/>
        <v>0.30999999999767169</v>
      </c>
      <c r="I1472" s="10">
        <f t="shared" si="32"/>
        <v>14595.028798490383</v>
      </c>
      <c r="J1472" s="2">
        <f>IF(AND(Skriveni!C1472&lt;&gt;0,Skriveni!D1472&lt;&gt;0),1,0)</f>
        <v>1</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391</v>
      </c>
      <c r="D1475" s="1">
        <f>'P-VRIO'!E44</f>
        <v>390.57</v>
      </c>
      <c r="E1475" s="1">
        <v>0</v>
      </c>
      <c r="F1475" s="1">
        <v>0</v>
      </c>
      <c r="G1475" s="2">
        <f t="shared" si="24"/>
        <v>46.885599999999997</v>
      </c>
      <c r="H1475" s="2">
        <f t="shared" si="27"/>
        <v>0.43000000000000682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391</v>
      </c>
      <c r="D1477" s="1">
        <f>'P-VRIO'!E46</f>
        <v>390.57</v>
      </c>
      <c r="E1477" s="1">
        <v>0</v>
      </c>
      <c r="F1477" s="1">
        <v>0</v>
      </c>
      <c r="G1477" s="2">
        <f t="shared" si="24"/>
        <v>49.229880000000009</v>
      </c>
      <c r="H1477" s="2">
        <f t="shared" si="27"/>
        <v>0.43000000000000682</v>
      </c>
      <c r="I1477" s="10">
        <f t="shared" si="33"/>
        <v>21.168848400000339</v>
      </c>
      <c r="J1477" s="2">
        <f>IF(AND(Skriveni!C1477&lt;&gt;0,Skriveni!D1477&lt;&gt;0),1,0)</f>
        <v>1</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18815951.57</v>
      </c>
      <c r="D1480" s="6"/>
      <c r="E1480" s="6">
        <v>0</v>
      </c>
      <c r="F1480" s="6">
        <v>0</v>
      </c>
      <c r="G1480" s="7">
        <f t="shared" ref="G1480:G1580" si="34">B1480/1000*C1480</f>
        <v>18815.951570000001</v>
      </c>
      <c r="H1480" s="7">
        <f t="shared" ref="H1480:H1580" si="35">ABS(C1480-ROUND(C1480,0))</f>
        <v>0.42999999970197678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16965414.310000002</v>
      </c>
      <c r="D1481" s="1">
        <v>0</v>
      </c>
      <c r="E1481" s="1">
        <v>0</v>
      </c>
      <c r="F1481" s="1">
        <v>0</v>
      </c>
      <c r="G1481" s="2">
        <f t="shared" si="34"/>
        <v>33930.828620000008</v>
      </c>
      <c r="H1481" s="2">
        <f t="shared" si="35"/>
        <v>0.31000000238418579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12455855.460000001</v>
      </c>
      <c r="D1483" s="1">
        <v>0</v>
      </c>
      <c r="E1483" s="1">
        <v>0</v>
      </c>
      <c r="F1483" s="1">
        <v>0</v>
      </c>
      <c r="G1483" s="2">
        <f t="shared" si="34"/>
        <v>49823.421840000003</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4025392.92</v>
      </c>
      <c r="D1484" s="1">
        <v>0</v>
      </c>
      <c r="E1484" s="1">
        <v>0</v>
      </c>
      <c r="F1484" s="1">
        <v>0</v>
      </c>
      <c r="G1484" s="2">
        <f t="shared" si="34"/>
        <v>20126.964599999999</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6013687.2000000002</v>
      </c>
      <c r="D1485" s="1">
        <v>0</v>
      </c>
      <c r="E1485" s="1">
        <v>0</v>
      </c>
      <c r="F1485" s="1">
        <v>0</v>
      </c>
      <c r="G1485" s="2">
        <f t="shared" si="34"/>
        <v>36082.123200000002</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220052.94</v>
      </c>
      <c r="D1486" s="1">
        <v>0</v>
      </c>
      <c r="E1486" s="1">
        <v>0</v>
      </c>
      <c r="F1486" s="1">
        <v>0</v>
      </c>
      <c r="G1486" s="2">
        <f t="shared" si="34"/>
        <v>1540.37058</v>
      </c>
      <c r="H1486" s="2">
        <f t="shared" si="35"/>
        <v>5.9999999997671694E-2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320772.90000000002</v>
      </c>
      <c r="D1489" s="1">
        <v>0</v>
      </c>
      <c r="E1489" s="1">
        <v>0</v>
      </c>
      <c r="F1489" s="1">
        <v>0</v>
      </c>
      <c r="G1489" s="2">
        <f t="shared" si="34"/>
        <v>3207.7290000000003</v>
      </c>
      <c r="H1489" s="2">
        <f t="shared" si="35"/>
        <v>9.9999999976716936E-2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1295553.1000000001</v>
      </c>
      <c r="D1490" s="1">
        <v>0</v>
      </c>
      <c r="E1490" s="1">
        <v>0</v>
      </c>
      <c r="F1490" s="1">
        <v>0</v>
      </c>
      <c r="G1490" s="2">
        <f t="shared" si="34"/>
        <v>14251.0841</v>
      </c>
      <c r="H1490" s="2">
        <f t="shared" si="35"/>
        <v>0.10000000009313226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580396.4</v>
      </c>
      <c r="D1491" s="1">
        <v>0</v>
      </c>
      <c r="E1491" s="1">
        <v>0</v>
      </c>
      <c r="F1491" s="1">
        <v>0</v>
      </c>
      <c r="G1491" s="2">
        <f t="shared" si="34"/>
        <v>6964.7568000000001</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3895909.34</v>
      </c>
      <c r="D1492" s="1">
        <v>0</v>
      </c>
      <c r="E1492" s="1">
        <v>0</v>
      </c>
      <c r="F1492" s="1">
        <v>0</v>
      </c>
      <c r="G1492" s="2">
        <f t="shared" si="34"/>
        <v>50646.821419999993</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613649.51</v>
      </c>
      <c r="D1493" s="1">
        <v>0</v>
      </c>
      <c r="E1493" s="1">
        <v>0</v>
      </c>
      <c r="F1493" s="1">
        <v>0</v>
      </c>
      <c r="G1493" s="2">
        <f t="shared" si="34"/>
        <v>8591.0931400000009</v>
      </c>
      <c r="H1493" s="2">
        <f t="shared" si="35"/>
        <v>0.48999999999068677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613649.51</v>
      </c>
      <c r="D1497" s="1">
        <v>0</v>
      </c>
      <c r="E1497" s="1">
        <v>0</v>
      </c>
      <c r="F1497" s="1">
        <v>0</v>
      </c>
      <c r="G1497" s="2">
        <f t="shared" si="34"/>
        <v>11045.69118</v>
      </c>
      <c r="H1497" s="2">
        <f t="shared" si="35"/>
        <v>0.48999999999068677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23587846.299999997</v>
      </c>
      <c r="D1499" s="1">
        <v>0</v>
      </c>
      <c r="E1499" s="1">
        <v>0</v>
      </c>
      <c r="F1499" s="1">
        <v>0</v>
      </c>
      <c r="G1499" s="2">
        <f t="shared" si="34"/>
        <v>471756.92599999998</v>
      </c>
      <c r="H1499" s="2">
        <f t="shared" si="35"/>
        <v>0.29999999701976776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13547312.25</v>
      </c>
      <c r="D1501" s="1">
        <v>0</v>
      </c>
      <c r="E1501" s="1">
        <v>0</v>
      </c>
      <c r="F1501" s="1">
        <v>0</v>
      </c>
      <c r="G1501" s="2">
        <f t="shared" si="34"/>
        <v>298040.86949999997</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4172685.07</v>
      </c>
      <c r="D1502" s="1">
        <v>0</v>
      </c>
      <c r="E1502" s="1">
        <v>0</v>
      </c>
      <c r="F1502" s="1">
        <v>0</v>
      </c>
      <c r="G1502" s="2">
        <f t="shared" si="34"/>
        <v>95971.756609999997</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6237913.9400000004</v>
      </c>
      <c r="D1503" s="1">
        <v>0</v>
      </c>
      <c r="E1503" s="1">
        <v>0</v>
      </c>
      <c r="F1503" s="1">
        <v>0</v>
      </c>
      <c r="G1503" s="2">
        <f t="shared" si="34"/>
        <v>149709.93456000002</v>
      </c>
      <c r="H1503" s="2">
        <f t="shared" si="35"/>
        <v>5.9999999590218067E-2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279695.15000000002</v>
      </c>
      <c r="D1504" s="1">
        <v>0</v>
      </c>
      <c r="E1504" s="1">
        <v>0</v>
      </c>
      <c r="F1504" s="1">
        <v>0</v>
      </c>
      <c r="G1504" s="2">
        <f t="shared" si="34"/>
        <v>6992.3787500000008</v>
      </c>
      <c r="H1504" s="2">
        <f t="shared" si="35"/>
        <v>0.15000000002328306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6903</v>
      </c>
      <c r="D1505" s="1">
        <v>0</v>
      </c>
      <c r="E1505" s="1">
        <v>0</v>
      </c>
      <c r="F1505" s="1">
        <v>0</v>
      </c>
      <c r="G1505" s="2">
        <f t="shared" si="34"/>
        <v>179.47799999999998</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320377.90000000002</v>
      </c>
      <c r="D1507" s="1">
        <v>0</v>
      </c>
      <c r="E1507" s="1">
        <v>0</v>
      </c>
      <c r="F1507" s="1">
        <v>0</v>
      </c>
      <c r="G1507" s="2">
        <f t="shared" si="34"/>
        <v>8970.5812000000005</v>
      </c>
      <c r="H1507" s="2">
        <f t="shared" si="35"/>
        <v>9.9999999976716936E-2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1296742.21</v>
      </c>
      <c r="D1508" s="1">
        <v>0</v>
      </c>
      <c r="E1508" s="1">
        <v>0</v>
      </c>
      <c r="F1508" s="1">
        <v>0</v>
      </c>
      <c r="G1508" s="2">
        <f t="shared" si="34"/>
        <v>37605.524089999999</v>
      </c>
      <c r="H1508" s="2">
        <f t="shared" si="35"/>
        <v>0.2099999999627471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1232994.98</v>
      </c>
      <c r="D1509" s="1">
        <v>0</v>
      </c>
      <c r="E1509" s="1">
        <v>0</v>
      </c>
      <c r="F1509" s="1">
        <v>0</v>
      </c>
      <c r="G1509" s="2">
        <f t="shared" si="34"/>
        <v>36989.849399999999</v>
      </c>
      <c r="H1509" s="2">
        <f t="shared" si="35"/>
        <v>2.0000000018626451E-2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4782013.63</v>
      </c>
      <c r="D1510" s="1">
        <v>0</v>
      </c>
      <c r="E1510" s="1">
        <v>0</v>
      </c>
      <c r="F1510" s="1">
        <v>0</v>
      </c>
      <c r="G1510" s="2">
        <f t="shared" si="34"/>
        <v>148242.42252999998</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5258520.42</v>
      </c>
      <c r="D1511" s="1">
        <v>0</v>
      </c>
      <c r="E1511" s="1">
        <v>0</v>
      </c>
      <c r="F1511" s="1">
        <v>0</v>
      </c>
      <c r="G1511" s="2">
        <f t="shared" si="34"/>
        <v>168272.65343999999</v>
      </c>
      <c r="H1511" s="2">
        <f t="shared" si="35"/>
        <v>0.41999999992549419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5258520.42</v>
      </c>
      <c r="D1515" s="1">
        <v>0</v>
      </c>
      <c r="E1515" s="1">
        <v>0</v>
      </c>
      <c r="F1515" s="1">
        <v>0</v>
      </c>
      <c r="G1515" s="2">
        <f t="shared" si="34"/>
        <v>189306.73512</v>
      </c>
      <c r="H1515" s="2">
        <f t="shared" si="35"/>
        <v>0.41999999992549419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12193519.580000006</v>
      </c>
      <c r="D1517" s="1">
        <v>0</v>
      </c>
      <c r="E1517" s="1">
        <v>0</v>
      </c>
      <c r="F1517" s="1">
        <v>0</v>
      </c>
      <c r="G1517" s="2">
        <f t="shared" si="34"/>
        <v>463353.74404000019</v>
      </c>
      <c r="H1517" s="2">
        <f t="shared" si="35"/>
        <v>0.41999999433755875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638880.04</v>
      </c>
      <c r="D1518" s="1">
        <v>0</v>
      </c>
      <c r="E1518" s="1">
        <v>0</v>
      </c>
      <c r="F1518" s="1">
        <v>0</v>
      </c>
      <c r="G1518" s="2">
        <f t="shared" si="34"/>
        <v>24916.32156</v>
      </c>
      <c r="H1518" s="2">
        <f t="shared" si="35"/>
        <v>4.0000000037252903E-2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391351.38</v>
      </c>
      <c r="D1524" s="1">
        <v>0</v>
      </c>
      <c r="E1524" s="1">
        <v>0</v>
      </c>
      <c r="F1524" s="1">
        <v>0</v>
      </c>
      <c r="G1524" s="2">
        <f t="shared" si="34"/>
        <v>17610.812099999999</v>
      </c>
      <c r="H1524" s="2">
        <f t="shared" si="35"/>
        <v>0.38000000000465661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258554.38</v>
      </c>
      <c r="D1530" s="1">
        <v>0</v>
      </c>
      <c r="E1530" s="1">
        <v>0</v>
      </c>
      <c r="F1530" s="1">
        <v>0</v>
      </c>
      <c r="G1530" s="2">
        <f t="shared" si="34"/>
        <v>13186.273379999999</v>
      </c>
      <c r="H1530" s="2">
        <f t="shared" si="35"/>
        <v>0.38000000000465661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138554.38</v>
      </c>
      <c r="D1531" s="1">
        <v>0</v>
      </c>
      <c r="E1531" s="1">
        <v>0</v>
      </c>
      <c r="F1531" s="1">
        <v>0</v>
      </c>
      <c r="G1531" s="2">
        <f t="shared" si="34"/>
        <v>7204.8277600000001</v>
      </c>
      <c r="H1531" s="2">
        <f t="shared" si="35"/>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20000</v>
      </c>
      <c r="D1532" s="1">
        <v>0</v>
      </c>
      <c r="E1532" s="1">
        <v>0</v>
      </c>
      <c r="F1532" s="1">
        <v>0</v>
      </c>
      <c r="G1532" s="2">
        <f t="shared" si="34"/>
        <v>1060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100000</v>
      </c>
      <c r="D1533" s="1">
        <v>0</v>
      </c>
      <c r="E1533" s="1">
        <v>0</v>
      </c>
      <c r="F1533" s="1">
        <v>0</v>
      </c>
      <c r="G1533" s="2">
        <f t="shared" si="34"/>
        <v>5400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132797</v>
      </c>
      <c r="D1555" s="1">
        <v>0</v>
      </c>
      <c r="E1555" s="1">
        <v>0</v>
      </c>
      <c r="F1555" s="1">
        <v>0</v>
      </c>
      <c r="G1555" s="2">
        <f t="shared" si="34"/>
        <v>10092.572</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132797</v>
      </c>
      <c r="D1557" s="1">
        <v>0</v>
      </c>
      <c r="E1557" s="1">
        <v>0</v>
      </c>
      <c r="F1557" s="1">
        <v>0</v>
      </c>
      <c r="G1557" s="2">
        <f t="shared" si="34"/>
        <v>10358.165999999999</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247528.66</v>
      </c>
      <c r="D1565" s="1">
        <v>0</v>
      </c>
      <c r="E1565" s="1">
        <v>0</v>
      </c>
      <c r="F1565" s="1">
        <v>0</v>
      </c>
      <c r="G1565" s="2">
        <f t="shared" si="34"/>
        <v>21287.464759999999</v>
      </c>
      <c r="H1565" s="2">
        <f t="shared" si="35"/>
        <v>0.33999999999650754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120600</v>
      </c>
      <c r="D1566" s="1">
        <v>0</v>
      </c>
      <c r="E1566" s="1">
        <v>0</v>
      </c>
      <c r="F1566" s="1">
        <v>0</v>
      </c>
      <c r="G1566" s="2">
        <f t="shared" si="34"/>
        <v>10492.199999999999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81856.25</v>
      </c>
      <c r="D1568" s="1">
        <v>0</v>
      </c>
      <c r="E1568" s="1">
        <v>0</v>
      </c>
      <c r="F1568" s="1">
        <v>0</v>
      </c>
      <c r="G1568" s="2">
        <f t="shared" si="34"/>
        <v>7285.2062499999993</v>
      </c>
      <c r="H1568" s="2">
        <f t="shared" si="35"/>
        <v>0.25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45072.41</v>
      </c>
      <c r="D1569" s="1">
        <v>0</v>
      </c>
      <c r="E1569" s="1">
        <v>0</v>
      </c>
      <c r="F1569" s="1">
        <v>0</v>
      </c>
      <c r="G1569" s="2">
        <f t="shared" si="34"/>
        <v>4056.5169000000001</v>
      </c>
      <c r="H1569" s="2">
        <f t="shared" si="35"/>
        <v>0.41000000000349246</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11554639.540000001</v>
      </c>
      <c r="D1576" s="1">
        <v>0</v>
      </c>
      <c r="E1576" s="1">
        <v>0</v>
      </c>
      <c r="F1576" s="1">
        <v>0</v>
      </c>
      <c r="G1576" s="2">
        <f t="shared" si="34"/>
        <v>1120800.03538</v>
      </c>
      <c r="H1576" s="2">
        <f t="shared" si="35"/>
        <v>0.45999999903142452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562497.88</v>
      </c>
      <c r="D1578" s="1">
        <v>0</v>
      </c>
      <c r="E1578" s="1">
        <v>0</v>
      </c>
      <c r="F1578" s="1">
        <v>0</v>
      </c>
      <c r="G1578" s="2">
        <f t="shared" si="34"/>
        <v>55687.290120000005</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356449.11</v>
      </c>
      <c r="D1579" s="1">
        <v>0</v>
      </c>
      <c r="E1579" s="1">
        <v>0</v>
      </c>
      <c r="F1579" s="1">
        <v>0</v>
      </c>
      <c r="G1579" s="2">
        <f t="shared" si="34"/>
        <v>35644.911</v>
      </c>
      <c r="H1579" s="2">
        <f t="shared" si="35"/>
        <v>0.10999999998603016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10635692.550000001</v>
      </c>
      <c r="D1580" s="13">
        <v>0</v>
      </c>
      <c r="E1580" s="13">
        <v>0</v>
      </c>
      <c r="F1580" s="13">
        <v>0</v>
      </c>
      <c r="G1580" s="14">
        <f t="shared" si="34"/>
        <v>1074204.9475500002</v>
      </c>
      <c r="H1580" s="14">
        <f t="shared" si="35"/>
        <v>0.44999999925494194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37172</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19469387</v>
      </c>
      <c r="I16" s="172">
        <f>'PR-RAS'!E6</f>
        <v>20047686.809999999</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10877590</v>
      </c>
      <c r="I17" s="172">
        <f>'PR-RAS'!E151</f>
        <v>13467851.199999999</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6002234.4299999997</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13042</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84727985</v>
      </c>
      <c r="I20" s="175">
        <f>BILANCA!E7</f>
        <v>77312319.069999993</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14788489</v>
      </c>
      <c r="I21" s="177">
        <f>BILANCA!E68</f>
        <v>15303621.999999998</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18819617</v>
      </c>
      <c r="I22" s="177">
        <f>BILANCA!E176</f>
        <v>12193519.58</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80696857</v>
      </c>
      <c r="I23" s="179">
        <f>BILANCA!E237</f>
        <v>80422421.49000001</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5886620</v>
      </c>
      <c r="I24" s="175">
        <f>'RAS-funkcijski'!E5</f>
        <v>6965280.9899999993</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9883862</v>
      </c>
      <c r="I25" s="177">
        <f>'RAS-funkcijski'!E35</f>
        <v>3889542.32</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988026</v>
      </c>
      <c r="I26" s="177">
        <f>'RAS-funkcijski'!E88</f>
        <v>859970.67</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1087732</v>
      </c>
      <c r="I27" s="177">
        <f>'RAS-funkcijski'!E114</f>
        <v>423694.21</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20607493</v>
      </c>
      <c r="I28" s="181">
        <f>'RAS-funkcijski'!E141</f>
        <v>16127723.690000001</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10110</v>
      </c>
      <c r="I29" s="175">
        <f>'P-VRIO'!E5</f>
        <v>10110.02</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10110</v>
      </c>
      <c r="I30" s="177">
        <f>'P-VRIO'!E22</f>
        <v>10110.02</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424542</v>
      </c>
      <c r="I31" s="177">
        <f>'P-VRIO'!E38</f>
        <v>424541.26</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391</v>
      </c>
      <c r="I32" s="181">
        <f>'P-VRIO'!E44</f>
        <v>390.57</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18815951.57</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12193519.580000006</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638880.04</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11554639.540000001</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1" zoomScaleNormal="100" workbookViewId="0">
      <selection activeCell="E638" sqref="E638"/>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19469387</v>
      </c>
      <c r="E6" s="53">
        <f>E7+E44+E50+E82+E106+E124+E133+E139</f>
        <v>20047686.809999999</v>
      </c>
      <c r="F6" s="54">
        <f t="shared" ref="F6:F131" si="0">IF(D6&lt;&gt;0,IF(E6/D6&gt;=100,"&gt;&gt;100",E6/D6*100),"-")</f>
        <v>102.97030312253797</v>
      </c>
    </row>
    <row r="7" spans="1:25" ht="12.75" customHeight="1" x14ac:dyDescent="0.2">
      <c r="A7" s="55">
        <v>61</v>
      </c>
      <c r="B7" s="307" t="s">
        <v>57</v>
      </c>
      <c r="C7" s="52" t="s">
        <v>58</v>
      </c>
      <c r="D7" s="53">
        <f t="shared" ref="D7:E7" si="1">D8+D17+D23+D29+D37+D40</f>
        <v>3133691</v>
      </c>
      <c r="E7" s="53">
        <f t="shared" si="1"/>
        <v>4379725.6800000006</v>
      </c>
      <c r="F7" s="54">
        <f t="shared" si="0"/>
        <v>139.76252540534472</v>
      </c>
    </row>
    <row r="8" spans="1:25" ht="12.75" customHeight="1" x14ac:dyDescent="0.2">
      <c r="A8" s="55">
        <v>611</v>
      </c>
      <c r="B8" s="87" t="s">
        <v>59</v>
      </c>
      <c r="C8" s="52" t="s">
        <v>60</v>
      </c>
      <c r="D8" s="53">
        <f t="shared" ref="D8:E8" si="2">SUM(D9:D14)-D15-D16</f>
        <v>3026094</v>
      </c>
      <c r="E8" s="53">
        <f t="shared" si="2"/>
        <v>4188512.2</v>
      </c>
      <c r="F8" s="54">
        <f t="shared" si="0"/>
        <v>138.41315570501115</v>
      </c>
    </row>
    <row r="9" spans="1:25" ht="12.75" customHeight="1" x14ac:dyDescent="0.2">
      <c r="A9" s="55">
        <v>6111</v>
      </c>
      <c r="B9" s="87" t="s">
        <v>61</v>
      </c>
      <c r="C9" s="52" t="s">
        <v>62</v>
      </c>
      <c r="D9" s="244">
        <v>2856637</v>
      </c>
      <c r="E9" s="244">
        <v>4188512.2</v>
      </c>
      <c r="F9" s="54">
        <f t="shared" si="0"/>
        <v>146.62388675915074</v>
      </c>
    </row>
    <row r="10" spans="1:25" ht="12.75" customHeight="1" x14ac:dyDescent="0.2">
      <c r="A10" s="55">
        <v>6112</v>
      </c>
      <c r="B10" s="87" t="s">
        <v>63</v>
      </c>
      <c r="C10" s="52" t="s">
        <v>64</v>
      </c>
      <c r="D10" s="244">
        <v>75360</v>
      </c>
      <c r="E10" s="244"/>
      <c r="F10" s="54">
        <f t="shared" si="0"/>
        <v>0</v>
      </c>
    </row>
    <row r="11" spans="1:25" ht="12.75" customHeight="1" x14ac:dyDescent="0.2">
      <c r="A11" s="55">
        <v>6113</v>
      </c>
      <c r="B11" s="87" t="s">
        <v>65</v>
      </c>
      <c r="C11" s="52" t="s">
        <v>66</v>
      </c>
      <c r="D11" s="244">
        <v>29492</v>
      </c>
      <c r="E11" s="244"/>
      <c r="F11" s="54">
        <f t="shared" si="0"/>
        <v>0</v>
      </c>
    </row>
    <row r="12" spans="1:25" ht="12.75" customHeight="1" x14ac:dyDescent="0.2">
      <c r="A12" s="55">
        <v>6114</v>
      </c>
      <c r="B12" s="87" t="s">
        <v>67</v>
      </c>
      <c r="C12" s="52" t="s">
        <v>68</v>
      </c>
      <c r="D12" s="244">
        <v>28699</v>
      </c>
      <c r="E12" s="244"/>
      <c r="F12" s="54">
        <f t="shared" si="0"/>
        <v>0</v>
      </c>
    </row>
    <row r="13" spans="1:25" ht="12.75" customHeight="1" x14ac:dyDescent="0.2">
      <c r="A13" s="55">
        <v>6115</v>
      </c>
      <c r="B13" s="87" t="s">
        <v>69</v>
      </c>
      <c r="C13" s="52" t="s">
        <v>70</v>
      </c>
      <c r="D13" s="244">
        <v>28917</v>
      </c>
      <c r="E13" s="244"/>
      <c r="F13" s="54">
        <f t="shared" si="0"/>
        <v>0</v>
      </c>
    </row>
    <row r="14" spans="1:25" ht="12.75" customHeight="1" x14ac:dyDescent="0.2">
      <c r="A14" s="55">
        <v>6116</v>
      </c>
      <c r="B14" s="87" t="s">
        <v>71</v>
      </c>
      <c r="C14" s="52" t="s">
        <v>72</v>
      </c>
      <c r="D14" s="244">
        <v>6989</v>
      </c>
      <c r="E14" s="244"/>
      <c r="F14" s="54">
        <f t="shared" si="0"/>
        <v>0</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90398</v>
      </c>
      <c r="E23" s="53">
        <f t="shared" si="4"/>
        <v>157908.28</v>
      </c>
      <c r="F23" s="54">
        <f t="shared" si="0"/>
        <v>174.68116551251134</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90398</v>
      </c>
      <c r="E27" s="244">
        <v>157908.28</v>
      </c>
      <c r="F27" s="54">
        <f t="shared" si="0"/>
        <v>174.68116551251134</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17199</v>
      </c>
      <c r="E29" s="53">
        <f t="shared" si="5"/>
        <v>33305.200000000004</v>
      </c>
      <c r="F29" s="54">
        <f t="shared" si="0"/>
        <v>193.64614221757083</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17199</v>
      </c>
      <c r="E31" s="244">
        <v>31795.83</v>
      </c>
      <c r="F31" s="54">
        <f t="shared" si="0"/>
        <v>184.87022501308218</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v>1509.37</v>
      </c>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10499090</v>
      </c>
      <c r="E50" s="53">
        <f>E51+E54+E59+E62+E65+E68+E71+E74+E77</f>
        <v>12820681.949999999</v>
      </c>
      <c r="F50" s="54">
        <f t="shared" si="0"/>
        <v>122.11231592452299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6814131</v>
      </c>
      <c r="E59" s="53">
        <f t="shared" si="12"/>
        <v>10004078.99</v>
      </c>
      <c r="F59" s="54">
        <f t="shared" si="0"/>
        <v>146.81371681876971</v>
      </c>
    </row>
    <row r="60" spans="1:6" ht="12" x14ac:dyDescent="0.2">
      <c r="A60" s="55">
        <v>6331</v>
      </c>
      <c r="B60" s="88" t="s">
        <v>163</v>
      </c>
      <c r="C60" s="52" t="s">
        <v>164</v>
      </c>
      <c r="D60" s="244">
        <v>6814131</v>
      </c>
      <c r="E60" s="244">
        <v>6639171.1500000004</v>
      </c>
      <c r="F60" s="54">
        <f t="shared" si="0"/>
        <v>97.432396735548537</v>
      </c>
    </row>
    <row r="61" spans="1:6" ht="12" x14ac:dyDescent="0.2">
      <c r="A61" s="55">
        <v>6332</v>
      </c>
      <c r="B61" s="88" t="s">
        <v>165</v>
      </c>
      <c r="C61" s="52" t="s">
        <v>166</v>
      </c>
      <c r="D61" s="244"/>
      <c r="E61" s="244">
        <v>3364907.84</v>
      </c>
      <c r="F61" s="54" t="str">
        <f t="shared" si="0"/>
        <v>-</v>
      </c>
    </row>
    <row r="62" spans="1:6" ht="12.75" customHeight="1" x14ac:dyDescent="0.2">
      <c r="A62" s="55">
        <v>634</v>
      </c>
      <c r="B62" s="87" t="s">
        <v>167</v>
      </c>
      <c r="C62" s="52" t="s">
        <v>168</v>
      </c>
      <c r="D62" s="53">
        <f t="shared" ref="D62:E62" si="13">SUM(D63:D64)</f>
        <v>118673</v>
      </c>
      <c r="E62" s="53">
        <f t="shared" si="13"/>
        <v>67553</v>
      </c>
      <c r="F62" s="54">
        <f t="shared" si="0"/>
        <v>56.923647333428832</v>
      </c>
    </row>
    <row r="63" spans="1:6" ht="12.75" customHeight="1" x14ac:dyDescent="0.2">
      <c r="A63" s="55">
        <v>6341</v>
      </c>
      <c r="B63" s="87" t="s">
        <v>169</v>
      </c>
      <c r="C63" s="52" t="s">
        <v>170</v>
      </c>
      <c r="D63" s="244">
        <v>118673</v>
      </c>
      <c r="E63" s="244">
        <v>67553</v>
      </c>
      <c r="F63" s="54">
        <f t="shared" si="0"/>
        <v>56.923647333428832</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12" x14ac:dyDescent="0.2">
      <c r="A70" s="55" t="s">
        <v>183</v>
      </c>
      <c r="B70" s="87" t="s">
        <v>184</v>
      </c>
      <c r="C70" s="52" t="s">
        <v>183</v>
      </c>
      <c r="D70" s="244"/>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3566286</v>
      </c>
      <c r="E74" s="53">
        <f t="shared" si="17"/>
        <v>2749049.96</v>
      </c>
      <c r="F74" s="54">
        <f t="shared" si="0"/>
        <v>77.084394240955433</v>
      </c>
    </row>
    <row r="75" spans="1:6" ht="12.75" customHeight="1" x14ac:dyDescent="0.2">
      <c r="A75" s="55" t="s">
        <v>193</v>
      </c>
      <c r="B75" s="87" t="s">
        <v>194</v>
      </c>
      <c r="C75" s="52" t="s">
        <v>193</v>
      </c>
      <c r="D75" s="244">
        <v>649290</v>
      </c>
      <c r="E75" s="244">
        <v>2749049.96</v>
      </c>
      <c r="F75" s="54">
        <f t="shared" si="0"/>
        <v>423.39323876850096</v>
      </c>
    </row>
    <row r="76" spans="1:6" ht="12.75" customHeight="1" x14ac:dyDescent="0.2">
      <c r="A76" s="55" t="s">
        <v>195</v>
      </c>
      <c r="B76" s="87" t="s">
        <v>196</v>
      </c>
      <c r="C76" s="52" t="s">
        <v>195</v>
      </c>
      <c r="D76" s="244">
        <v>2916996</v>
      </c>
      <c r="E76" s="244"/>
      <c r="F76" s="54">
        <f t="shared" si="0"/>
        <v>0</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429757</v>
      </c>
      <c r="E82" s="53">
        <f t="shared" si="19"/>
        <v>451710.17999999993</v>
      </c>
      <c r="F82" s="54">
        <f t="shared" si="0"/>
        <v>105.1082774684298</v>
      </c>
    </row>
    <row r="83" spans="1:6" ht="12.75" customHeight="1" x14ac:dyDescent="0.2">
      <c r="A83" s="55">
        <v>641</v>
      </c>
      <c r="B83" s="87" t="s">
        <v>209</v>
      </c>
      <c r="C83" s="52" t="s">
        <v>210</v>
      </c>
      <c r="D83" s="53">
        <f t="shared" ref="D83:E83" si="20">SUM(D84:D90)</f>
        <v>5005</v>
      </c>
      <c r="E83" s="53">
        <f t="shared" si="20"/>
        <v>740.12</v>
      </c>
      <c r="F83" s="54">
        <f t="shared" si="0"/>
        <v>14.787612387612386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243</v>
      </c>
      <c r="E85" s="244">
        <v>94.49</v>
      </c>
      <c r="F85" s="54">
        <f t="shared" si="0"/>
        <v>38.884773662551439</v>
      </c>
    </row>
    <row r="86" spans="1:6" ht="12.75" customHeight="1" x14ac:dyDescent="0.2">
      <c r="A86" s="55">
        <v>6414</v>
      </c>
      <c r="B86" s="87" t="s">
        <v>215</v>
      </c>
      <c r="C86" s="52" t="s">
        <v>216</v>
      </c>
      <c r="D86" s="244">
        <v>4762</v>
      </c>
      <c r="E86" s="244">
        <v>645.63</v>
      </c>
      <c r="F86" s="54">
        <f t="shared" si="0"/>
        <v>13.557958840823185</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424752</v>
      </c>
      <c r="E91" s="53">
        <f t="shared" si="21"/>
        <v>450970.05999999994</v>
      </c>
      <c r="F91" s="54">
        <f t="shared" si="0"/>
        <v>106.1725571627679</v>
      </c>
    </row>
    <row r="92" spans="1:6" ht="12.75" customHeight="1" x14ac:dyDescent="0.2">
      <c r="A92" s="55">
        <v>6421</v>
      </c>
      <c r="B92" s="87" t="s">
        <v>227</v>
      </c>
      <c r="C92" s="52" t="s">
        <v>228</v>
      </c>
      <c r="D92" s="244">
        <v>9683</v>
      </c>
      <c r="E92" s="244">
        <v>8711.35</v>
      </c>
      <c r="F92" s="54">
        <f t="shared" si="0"/>
        <v>89.965403284106173</v>
      </c>
    </row>
    <row r="93" spans="1:6" ht="12.75" customHeight="1" x14ac:dyDescent="0.2">
      <c r="A93" s="55">
        <v>6422</v>
      </c>
      <c r="B93" s="87" t="s">
        <v>229</v>
      </c>
      <c r="C93" s="52" t="s">
        <v>230</v>
      </c>
      <c r="D93" s="244">
        <v>401046</v>
      </c>
      <c r="E93" s="244">
        <v>345292.06</v>
      </c>
      <c r="F93" s="54">
        <f t="shared" si="0"/>
        <v>86.09786907237573</v>
      </c>
    </row>
    <row r="94" spans="1:6" ht="12.75" customHeight="1" x14ac:dyDescent="0.2">
      <c r="A94" s="55">
        <v>6423</v>
      </c>
      <c r="B94" s="87" t="s">
        <v>231</v>
      </c>
      <c r="C94" s="52" t="s">
        <v>232</v>
      </c>
      <c r="D94" s="244"/>
      <c r="E94" s="244">
        <v>59042.66</v>
      </c>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14023</v>
      </c>
      <c r="E97" s="244">
        <v>37923.99</v>
      </c>
      <c r="F97" s="54">
        <f t="shared" si="0"/>
        <v>270.4413463595522</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5336863</v>
      </c>
      <c r="E106" s="53">
        <f t="shared" si="23"/>
        <v>2352927.71</v>
      </c>
      <c r="F106" s="54">
        <f t="shared" si="0"/>
        <v>44.088216429764074</v>
      </c>
    </row>
    <row r="107" spans="1:6" ht="12.75" customHeight="1" x14ac:dyDescent="0.2">
      <c r="A107" s="55">
        <v>651</v>
      </c>
      <c r="B107" s="87" t="s">
        <v>257</v>
      </c>
      <c r="C107" s="52" t="s">
        <v>258</v>
      </c>
      <c r="D107" s="53">
        <f t="shared" ref="D107:E107" si="24">SUM(D108:D111)</f>
        <v>268</v>
      </c>
      <c r="E107" s="53">
        <f t="shared" si="24"/>
        <v>15.34</v>
      </c>
      <c r="F107" s="54">
        <f t="shared" si="0"/>
        <v>5.7238805970149258</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268</v>
      </c>
      <c r="E110" s="244">
        <v>15.34</v>
      </c>
      <c r="F110" s="54">
        <f t="shared" si="0"/>
        <v>5.7238805970149258</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4295317</v>
      </c>
      <c r="E112" s="53">
        <f t="shared" si="25"/>
        <v>1298051.2100000002</v>
      </c>
      <c r="F112" s="54">
        <f t="shared" si="0"/>
        <v>30.22014929282286</v>
      </c>
    </row>
    <row r="113" spans="1:6" ht="12.75" customHeight="1" x14ac:dyDescent="0.2">
      <c r="A113" s="55">
        <v>6521</v>
      </c>
      <c r="B113" s="87" t="s">
        <v>269</v>
      </c>
      <c r="C113" s="52" t="s">
        <v>270</v>
      </c>
      <c r="D113" s="244">
        <v>189</v>
      </c>
      <c r="E113" s="244">
        <v>809.59</v>
      </c>
      <c r="F113" s="54">
        <f t="shared" si="0"/>
        <v>428.35449735449737</v>
      </c>
    </row>
    <row r="114" spans="1:6" ht="12.75" customHeight="1" x14ac:dyDescent="0.2">
      <c r="A114" s="55">
        <v>6522</v>
      </c>
      <c r="B114" s="87" t="s">
        <v>271</v>
      </c>
      <c r="C114" s="52" t="s">
        <v>272</v>
      </c>
      <c r="D114" s="244">
        <v>2199</v>
      </c>
      <c r="E114" s="244">
        <v>2430.21</v>
      </c>
      <c r="F114" s="54">
        <f t="shared" si="0"/>
        <v>110.5143246930423</v>
      </c>
    </row>
    <row r="115" spans="1:6" ht="12.75" customHeight="1" x14ac:dyDescent="0.2">
      <c r="A115" s="55">
        <v>6524</v>
      </c>
      <c r="B115" s="87" t="s">
        <v>273</v>
      </c>
      <c r="C115" s="52" t="s">
        <v>274</v>
      </c>
      <c r="D115" s="244">
        <v>112618</v>
      </c>
      <c r="E115" s="244">
        <v>56624.07</v>
      </c>
      <c r="F115" s="54">
        <f t="shared" si="0"/>
        <v>50.279768775861768</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4180311</v>
      </c>
      <c r="E117" s="244">
        <v>1238187.3400000001</v>
      </c>
      <c r="F117" s="54">
        <f t="shared" si="0"/>
        <v>29.619502950857008</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1041278</v>
      </c>
      <c r="E120" s="53">
        <f t="shared" si="26"/>
        <v>1054861.1599999999</v>
      </c>
      <c r="F120" s="54">
        <f t="shared" si="0"/>
        <v>101.30447008387769</v>
      </c>
    </row>
    <row r="121" spans="1:6" ht="12.75" customHeight="1" x14ac:dyDescent="0.2">
      <c r="A121" s="55">
        <v>6531</v>
      </c>
      <c r="B121" s="87" t="s">
        <v>285</v>
      </c>
      <c r="C121" s="52" t="s">
        <v>286</v>
      </c>
      <c r="D121" s="244">
        <v>12064</v>
      </c>
      <c r="E121" s="244">
        <v>6456.38</v>
      </c>
      <c r="F121" s="54">
        <f t="shared" si="0"/>
        <v>53.517738726790455</v>
      </c>
    </row>
    <row r="122" spans="1:6" ht="12.75" customHeight="1" x14ac:dyDescent="0.2">
      <c r="A122" s="55">
        <v>6532</v>
      </c>
      <c r="B122" s="87" t="s">
        <v>287</v>
      </c>
      <c r="C122" s="52" t="s">
        <v>288</v>
      </c>
      <c r="D122" s="244">
        <v>1029214</v>
      </c>
      <c r="E122" s="244">
        <v>1048404.78</v>
      </c>
      <c r="F122" s="54">
        <f t="shared" si="0"/>
        <v>101.86460541733788</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69986</v>
      </c>
      <c r="E124" s="53">
        <f t="shared" si="27"/>
        <v>42641.29</v>
      </c>
      <c r="F124" s="54">
        <f t="shared" si="0"/>
        <v>60.928314234275426</v>
      </c>
    </row>
    <row r="125" spans="1:6" ht="12.75" customHeight="1" x14ac:dyDescent="0.2">
      <c r="A125" s="55">
        <v>661</v>
      </c>
      <c r="B125" s="88" t="s">
        <v>293</v>
      </c>
      <c r="C125" s="52" t="s">
        <v>294</v>
      </c>
      <c r="D125" s="53">
        <f t="shared" ref="D125:E125" si="28">SUM(D126:D127)</f>
        <v>55583</v>
      </c>
      <c r="E125" s="53">
        <f t="shared" si="28"/>
        <v>42413.79</v>
      </c>
      <c r="F125" s="54">
        <f t="shared" si="0"/>
        <v>76.307126279617862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55583</v>
      </c>
      <c r="E127" s="244">
        <v>42413.79</v>
      </c>
      <c r="F127" s="54">
        <f t="shared" si="0"/>
        <v>76.307126279617862</v>
      </c>
    </row>
    <row r="128" spans="1:6" ht="22.8" x14ac:dyDescent="0.2">
      <c r="A128" s="55">
        <v>663</v>
      </c>
      <c r="B128" s="233" t="s">
        <v>299</v>
      </c>
      <c r="C128" s="52" t="s">
        <v>300</v>
      </c>
      <c r="D128" s="53">
        <f t="shared" ref="D128:E128" si="29">SUM(D129:D132)</f>
        <v>14403</v>
      </c>
      <c r="E128" s="53">
        <f t="shared" si="29"/>
        <v>227.5</v>
      </c>
      <c r="F128" s="54">
        <f t="shared" si="0"/>
        <v>1.5795320419357077</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14403</v>
      </c>
      <c r="E130" s="244">
        <v>227.5</v>
      </c>
      <c r="F130" s="54">
        <f t="shared" si="0"/>
        <v>1.5795320419357077</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2.8"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10877590</v>
      </c>
      <c r="E151" s="53">
        <f t="shared" si="35"/>
        <v>13467851.199999999</v>
      </c>
      <c r="F151" s="54">
        <f t="shared" si="31"/>
        <v>123.81282250939776</v>
      </c>
    </row>
    <row r="152" spans="1:6" ht="12.75" customHeight="1" x14ac:dyDescent="0.2">
      <c r="A152" s="55">
        <v>31</v>
      </c>
      <c r="B152" s="87" t="s">
        <v>346</v>
      </c>
      <c r="C152" s="52" t="s">
        <v>347</v>
      </c>
      <c r="D152" s="53">
        <f t="shared" ref="D152:E152" si="36">D153+D158+D159</f>
        <v>3191783</v>
      </c>
      <c r="E152" s="53">
        <f t="shared" si="36"/>
        <v>2985828.48</v>
      </c>
      <c r="F152" s="54">
        <f t="shared" si="31"/>
        <v>93.547352059961469</v>
      </c>
    </row>
    <row r="153" spans="1:6" ht="12.75" customHeight="1" x14ac:dyDescent="0.2">
      <c r="A153" s="55">
        <v>311</v>
      </c>
      <c r="B153" s="87" t="s">
        <v>348</v>
      </c>
      <c r="C153" s="52" t="s">
        <v>349</v>
      </c>
      <c r="D153" s="53">
        <f t="shared" ref="D153:E153" si="37">SUM(D154:D157)</f>
        <v>2575338</v>
      </c>
      <c r="E153" s="53">
        <f t="shared" si="37"/>
        <v>2461308.59</v>
      </c>
      <c r="F153" s="54">
        <f t="shared" si="31"/>
        <v>95.572254593377636</v>
      </c>
    </row>
    <row r="154" spans="1:6" ht="12.75" customHeight="1" x14ac:dyDescent="0.2">
      <c r="A154" s="55">
        <v>3111</v>
      </c>
      <c r="B154" s="87" t="s">
        <v>350</v>
      </c>
      <c r="C154" s="52" t="s">
        <v>351</v>
      </c>
      <c r="D154" s="244">
        <v>2575338</v>
      </c>
      <c r="E154" s="244">
        <v>2461308.59</v>
      </c>
      <c r="F154" s="54">
        <f t="shared" si="31"/>
        <v>95.572254593377636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191514</v>
      </c>
      <c r="E158" s="244">
        <v>118339.71</v>
      </c>
      <c r="F158" s="54">
        <f t="shared" si="31"/>
        <v>61.791675804379842</v>
      </c>
    </row>
    <row r="159" spans="1:6" ht="12.75" customHeight="1" x14ac:dyDescent="0.2">
      <c r="A159" s="55">
        <v>313</v>
      </c>
      <c r="B159" s="87" t="s">
        <v>360</v>
      </c>
      <c r="C159" s="52" t="s">
        <v>361</v>
      </c>
      <c r="D159" s="53">
        <f t="shared" ref="D159:E159" si="38">SUM(D160:D162)</f>
        <v>424931</v>
      </c>
      <c r="E159" s="53">
        <f t="shared" si="38"/>
        <v>406180.18</v>
      </c>
      <c r="F159" s="54">
        <f t="shared" si="31"/>
        <v>95.587325942329457</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424931</v>
      </c>
      <c r="E161" s="244">
        <v>406180.18</v>
      </c>
      <c r="F161" s="54">
        <f t="shared" si="31"/>
        <v>95.587325942329457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4880897</v>
      </c>
      <c r="E163" s="53">
        <f t="shared" si="39"/>
        <v>6098557.5799999991</v>
      </c>
      <c r="F163" s="54">
        <f t="shared" si="31"/>
        <v>124.94747543330659</v>
      </c>
    </row>
    <row r="164" spans="1:6" ht="12.75" customHeight="1" x14ac:dyDescent="0.2">
      <c r="A164" s="55">
        <v>321</v>
      </c>
      <c r="B164" s="87" t="s">
        <v>369</v>
      </c>
      <c r="C164" s="52" t="s">
        <v>370</v>
      </c>
      <c r="D164" s="53">
        <f t="shared" ref="D164:E164" si="40">SUM(D165:D168)</f>
        <v>94483</v>
      </c>
      <c r="E164" s="53">
        <f t="shared" si="40"/>
        <v>158841.56</v>
      </c>
      <c r="F164" s="54">
        <f t="shared" si="31"/>
        <v>168.11655006720784</v>
      </c>
    </row>
    <row r="165" spans="1:6" ht="12.75" customHeight="1" x14ac:dyDescent="0.2">
      <c r="A165" s="55">
        <v>3211</v>
      </c>
      <c r="B165" s="87" t="s">
        <v>371</v>
      </c>
      <c r="C165" s="52" t="s">
        <v>372</v>
      </c>
      <c r="D165" s="244">
        <v>4400</v>
      </c>
      <c r="E165" s="244">
        <v>17218</v>
      </c>
      <c r="F165" s="54">
        <f t="shared" si="31"/>
        <v>391.31818181818181</v>
      </c>
    </row>
    <row r="166" spans="1:6" ht="12.75" customHeight="1" x14ac:dyDescent="0.2">
      <c r="A166" s="55">
        <v>3212</v>
      </c>
      <c r="B166" s="87" t="s">
        <v>373</v>
      </c>
      <c r="C166" s="52" t="s">
        <v>374</v>
      </c>
      <c r="D166" s="244">
        <v>75735</v>
      </c>
      <c r="E166" s="244">
        <v>112040.87</v>
      </c>
      <c r="F166" s="54">
        <f t="shared" si="31"/>
        <v>147.93803393411235</v>
      </c>
    </row>
    <row r="167" spans="1:6" ht="12.75" customHeight="1" x14ac:dyDescent="0.2">
      <c r="A167" s="55">
        <v>3213</v>
      </c>
      <c r="B167" s="87" t="s">
        <v>375</v>
      </c>
      <c r="C167" s="52" t="s">
        <v>376</v>
      </c>
      <c r="D167" s="244">
        <v>11050</v>
      </c>
      <c r="E167" s="244">
        <v>28808.69</v>
      </c>
      <c r="F167" s="54">
        <f t="shared" si="31"/>
        <v>260.71212669683257</v>
      </c>
    </row>
    <row r="168" spans="1:6" ht="12.75" customHeight="1" x14ac:dyDescent="0.2">
      <c r="A168" s="55">
        <v>3214</v>
      </c>
      <c r="B168" s="87" t="s">
        <v>377</v>
      </c>
      <c r="C168" s="52" t="s">
        <v>378</v>
      </c>
      <c r="D168" s="244">
        <v>3298</v>
      </c>
      <c r="E168" s="244">
        <v>774</v>
      </c>
      <c r="F168" s="54">
        <f t="shared" si="31"/>
        <v>23.468768950879319</v>
      </c>
    </row>
    <row r="169" spans="1:6" ht="12.75" customHeight="1" x14ac:dyDescent="0.2">
      <c r="A169" s="55">
        <v>322</v>
      </c>
      <c r="B169" s="87" t="s">
        <v>379</v>
      </c>
      <c r="C169" s="52" t="s">
        <v>380</v>
      </c>
      <c r="D169" s="53">
        <f t="shared" ref="D169:E169" si="41">SUM(D170:D176)</f>
        <v>1022075</v>
      </c>
      <c r="E169" s="53">
        <f t="shared" si="41"/>
        <v>1018338.0399999999</v>
      </c>
      <c r="F169" s="54">
        <f t="shared" si="31"/>
        <v>99.634375168162805</v>
      </c>
    </row>
    <row r="170" spans="1:6" ht="12.75" customHeight="1" x14ac:dyDescent="0.2">
      <c r="A170" s="55">
        <v>3221</v>
      </c>
      <c r="B170" s="87" t="s">
        <v>381</v>
      </c>
      <c r="C170" s="52" t="s">
        <v>382</v>
      </c>
      <c r="D170" s="244">
        <v>172494</v>
      </c>
      <c r="E170" s="244">
        <v>118742.58</v>
      </c>
      <c r="F170" s="54">
        <f t="shared" si="31"/>
        <v>68.838672649483456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501481</v>
      </c>
      <c r="E172" s="244">
        <v>726114.72</v>
      </c>
      <c r="F172" s="54">
        <f t="shared" si="31"/>
        <v>144.79406398248386</v>
      </c>
    </row>
    <row r="173" spans="1:6" ht="12.75" customHeight="1" x14ac:dyDescent="0.2">
      <c r="A173" s="55">
        <v>3224</v>
      </c>
      <c r="B173" s="87" t="s">
        <v>387</v>
      </c>
      <c r="C173" s="52" t="s">
        <v>388</v>
      </c>
      <c r="D173" s="244">
        <v>6000</v>
      </c>
      <c r="E173" s="244">
        <v>9208.99</v>
      </c>
      <c r="F173" s="54">
        <f t="shared" si="31"/>
        <v>153.48316666666665</v>
      </c>
    </row>
    <row r="174" spans="1:6" ht="12.75" customHeight="1" x14ac:dyDescent="0.2">
      <c r="A174" s="55">
        <v>3225</v>
      </c>
      <c r="B174" s="87" t="s">
        <v>389</v>
      </c>
      <c r="C174" s="52" t="s">
        <v>390</v>
      </c>
      <c r="D174" s="244">
        <v>339515</v>
      </c>
      <c r="E174" s="244">
        <v>145403</v>
      </c>
      <c r="F174" s="54">
        <f t="shared" si="31"/>
        <v>42.826679233612651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2585</v>
      </c>
      <c r="E176" s="244">
        <v>18868.75</v>
      </c>
      <c r="F176" s="54">
        <f t="shared" si="31"/>
        <v>729.93230174081236</v>
      </c>
    </row>
    <row r="177" spans="1:6" ht="12.75" customHeight="1" x14ac:dyDescent="0.2">
      <c r="A177" s="55">
        <v>323</v>
      </c>
      <c r="B177" s="87" t="s">
        <v>395</v>
      </c>
      <c r="C177" s="52" t="s">
        <v>396</v>
      </c>
      <c r="D177" s="53">
        <f t="shared" ref="D177:E177" si="42">SUM(D178:D186)</f>
        <v>2801638</v>
      </c>
      <c r="E177" s="53">
        <f t="shared" si="42"/>
        <v>4062492.8</v>
      </c>
      <c r="F177" s="54">
        <f t="shared" si="31"/>
        <v>145.00420111377701</v>
      </c>
    </row>
    <row r="178" spans="1:6" ht="12.75" customHeight="1" x14ac:dyDescent="0.2">
      <c r="A178" s="55">
        <v>3231</v>
      </c>
      <c r="B178" s="87" t="s">
        <v>397</v>
      </c>
      <c r="C178" s="52" t="s">
        <v>398</v>
      </c>
      <c r="D178" s="244">
        <v>98424</v>
      </c>
      <c r="E178" s="244">
        <v>120353.43</v>
      </c>
      <c r="F178" s="54">
        <f t="shared" si="31"/>
        <v>122.28057181175322</v>
      </c>
    </row>
    <row r="179" spans="1:6" ht="12.75" customHeight="1" x14ac:dyDescent="0.2">
      <c r="A179" s="55">
        <v>3232</v>
      </c>
      <c r="B179" s="87" t="s">
        <v>399</v>
      </c>
      <c r="C179" s="52" t="s">
        <v>400</v>
      </c>
      <c r="D179" s="244">
        <v>1631089</v>
      </c>
      <c r="E179" s="244">
        <v>2496582.11</v>
      </c>
      <c r="F179" s="54">
        <f t="shared" si="31"/>
        <v>153.06228599420388</v>
      </c>
    </row>
    <row r="180" spans="1:6" ht="12.75" customHeight="1" x14ac:dyDescent="0.2">
      <c r="A180" s="55">
        <v>3233</v>
      </c>
      <c r="B180" s="87" t="s">
        <v>401</v>
      </c>
      <c r="C180" s="52" t="s">
        <v>402</v>
      </c>
      <c r="D180" s="244">
        <v>288926</v>
      </c>
      <c r="E180" s="244">
        <v>284689.88</v>
      </c>
      <c r="F180" s="54">
        <f t="shared" si="31"/>
        <v>98.533839114513754</v>
      </c>
    </row>
    <row r="181" spans="1:6" ht="12.75" customHeight="1" x14ac:dyDescent="0.2">
      <c r="A181" s="55">
        <v>3234</v>
      </c>
      <c r="B181" s="87" t="s">
        <v>403</v>
      </c>
      <c r="C181" s="52" t="s">
        <v>404</v>
      </c>
      <c r="D181" s="244">
        <v>73895</v>
      </c>
      <c r="E181" s="244">
        <v>204958.12</v>
      </c>
      <c r="F181" s="54">
        <f t="shared" si="31"/>
        <v>277.363989444482</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372765</v>
      </c>
      <c r="E184" s="244">
        <v>544217.61</v>
      </c>
      <c r="F184" s="54">
        <f t="shared" si="31"/>
        <v>145.99482515794134</v>
      </c>
    </row>
    <row r="185" spans="1:6" ht="12.75" customHeight="1" x14ac:dyDescent="0.2">
      <c r="A185" s="55">
        <v>3238</v>
      </c>
      <c r="B185" s="87" t="s">
        <v>411</v>
      </c>
      <c r="C185" s="52" t="s">
        <v>412</v>
      </c>
      <c r="D185" s="244">
        <v>119792</v>
      </c>
      <c r="E185" s="244">
        <v>172471.07</v>
      </c>
      <c r="F185" s="54">
        <f t="shared" si="31"/>
        <v>143.97544911179378</v>
      </c>
    </row>
    <row r="186" spans="1:6" ht="12.75" customHeight="1" x14ac:dyDescent="0.2">
      <c r="A186" s="55">
        <v>3239</v>
      </c>
      <c r="B186" s="87" t="s">
        <v>413</v>
      </c>
      <c r="C186" s="52" t="s">
        <v>414</v>
      </c>
      <c r="D186" s="244">
        <v>216747</v>
      </c>
      <c r="E186" s="244">
        <v>239220.58</v>
      </c>
      <c r="F186" s="54">
        <f t="shared" si="31"/>
        <v>110.36857718907297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962701</v>
      </c>
      <c r="E188" s="53">
        <f t="shared" si="43"/>
        <v>858885.18</v>
      </c>
      <c r="F188" s="54">
        <f t="shared" si="31"/>
        <v>89.216192774288189</v>
      </c>
    </row>
    <row r="189" spans="1:6" ht="12.75" customHeight="1" x14ac:dyDescent="0.2">
      <c r="A189" s="55">
        <v>3291</v>
      </c>
      <c r="B189" s="234" t="s">
        <v>419</v>
      </c>
      <c r="C189" s="52" t="s">
        <v>420</v>
      </c>
      <c r="D189" s="244">
        <v>216569</v>
      </c>
      <c r="E189" s="244">
        <v>177370.28</v>
      </c>
      <c r="F189" s="54">
        <f t="shared" si="31"/>
        <v>81.900124209836122</v>
      </c>
    </row>
    <row r="190" spans="1:6" ht="12.75" customHeight="1" x14ac:dyDescent="0.2">
      <c r="A190" s="55">
        <v>3292</v>
      </c>
      <c r="B190" s="87" t="s">
        <v>421</v>
      </c>
      <c r="C190" s="52" t="s">
        <v>422</v>
      </c>
      <c r="D190" s="244">
        <v>78397</v>
      </c>
      <c r="E190" s="244">
        <v>73388.02</v>
      </c>
      <c r="F190" s="54">
        <f t="shared" si="31"/>
        <v>93.610750411367789</v>
      </c>
    </row>
    <row r="191" spans="1:6" ht="12.75" customHeight="1" x14ac:dyDescent="0.2">
      <c r="A191" s="55">
        <v>3293</v>
      </c>
      <c r="B191" s="87" t="s">
        <v>423</v>
      </c>
      <c r="C191" s="52" t="s">
        <v>424</v>
      </c>
      <c r="D191" s="244">
        <v>203656</v>
      </c>
      <c r="E191" s="244">
        <v>229668.08</v>
      </c>
      <c r="F191" s="54">
        <f t="shared" si="31"/>
        <v>112.77255764622696</v>
      </c>
    </row>
    <row r="192" spans="1:6" ht="12.75" customHeight="1" x14ac:dyDescent="0.2">
      <c r="A192" s="55">
        <v>3294</v>
      </c>
      <c r="B192" s="87" t="s">
        <v>425</v>
      </c>
      <c r="C192" s="52" t="s">
        <v>426</v>
      </c>
      <c r="D192" s="244">
        <v>32500</v>
      </c>
      <c r="E192" s="244">
        <v>30000</v>
      </c>
      <c r="F192" s="54">
        <f t="shared" si="31"/>
        <v>92.307692307692307</v>
      </c>
    </row>
    <row r="193" spans="1:6" ht="12.75" customHeight="1" x14ac:dyDescent="0.2">
      <c r="A193" s="55">
        <v>3295</v>
      </c>
      <c r="B193" s="87" t="s">
        <v>427</v>
      </c>
      <c r="C193" s="52" t="s">
        <v>428</v>
      </c>
      <c r="D193" s="244">
        <v>20474</v>
      </c>
      <c r="E193" s="244">
        <v>22978.28</v>
      </c>
      <c r="F193" s="54">
        <f t="shared" si="31"/>
        <v>112.23151313861482</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411105</v>
      </c>
      <c r="E195" s="244">
        <v>325480.52</v>
      </c>
      <c r="F195" s="54">
        <f t="shared" si="31"/>
        <v>79.172114180075653</v>
      </c>
    </row>
    <row r="196" spans="1:6" ht="12.75" customHeight="1" x14ac:dyDescent="0.2">
      <c r="A196" s="55">
        <v>34</v>
      </c>
      <c r="B196" s="234" t="s">
        <v>433</v>
      </c>
      <c r="C196" s="52" t="s">
        <v>434</v>
      </c>
      <c r="D196" s="53">
        <f t="shared" ref="D196:E196" si="44">D197+D202+D210</f>
        <v>313702</v>
      </c>
      <c r="E196" s="53">
        <f t="shared" si="44"/>
        <v>220052.94</v>
      </c>
      <c r="F196" s="54">
        <f t="shared" si="31"/>
        <v>70.147126891125978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294910</v>
      </c>
      <c r="E202" s="53">
        <f t="shared" si="46"/>
        <v>192353.18</v>
      </c>
      <c r="F202" s="54">
        <f t="shared" si="31"/>
        <v>65.224366755959437</v>
      </c>
    </row>
    <row r="203" spans="1:6" ht="22.8" x14ac:dyDescent="0.2">
      <c r="A203" s="55">
        <v>3421</v>
      </c>
      <c r="B203" s="87" t="s">
        <v>447</v>
      </c>
      <c r="C203" s="52" t="s">
        <v>448</v>
      </c>
      <c r="D203" s="244"/>
      <c r="E203" s="244"/>
      <c r="F203" s="54" t="str">
        <f t="shared" si="31"/>
        <v>-</v>
      </c>
    </row>
    <row r="204" spans="1:6" ht="22.8" x14ac:dyDescent="0.2">
      <c r="A204" s="55">
        <v>3422</v>
      </c>
      <c r="B204" s="234" t="s">
        <v>449</v>
      </c>
      <c r="C204" s="52" t="s">
        <v>450</v>
      </c>
      <c r="D204" s="244"/>
      <c r="E204" s="244"/>
      <c r="F204" s="54" t="str">
        <f t="shared" si="31"/>
        <v>-</v>
      </c>
    </row>
    <row r="205" spans="1:6" ht="22.8" x14ac:dyDescent="0.2">
      <c r="A205" s="55">
        <v>3423</v>
      </c>
      <c r="B205" s="234" t="s">
        <v>451</v>
      </c>
      <c r="C205" s="52" t="s">
        <v>452</v>
      </c>
      <c r="D205" s="244">
        <v>294910</v>
      </c>
      <c r="E205" s="244">
        <v>192353.18</v>
      </c>
      <c r="F205" s="54">
        <f t="shared" si="31"/>
        <v>65.224366755959437</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2.8"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18792</v>
      </c>
      <c r="E210" s="53">
        <f t="shared" si="47"/>
        <v>27699.759999999998</v>
      </c>
      <c r="F210" s="54">
        <f t="shared" si="31"/>
        <v>147.40187313750533</v>
      </c>
    </row>
    <row r="211" spans="1:6" ht="12.75" customHeight="1" x14ac:dyDescent="0.2">
      <c r="A211" s="55">
        <v>3431</v>
      </c>
      <c r="B211" s="234" t="s">
        <v>463</v>
      </c>
      <c r="C211" s="52" t="s">
        <v>464</v>
      </c>
      <c r="D211" s="244">
        <v>14756</v>
      </c>
      <c r="E211" s="244">
        <v>24468.13</v>
      </c>
      <c r="F211" s="54">
        <f t="shared" si="31"/>
        <v>165.81817565735972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773</v>
      </c>
      <c r="E213" s="244">
        <v>898.51</v>
      </c>
      <c r="F213" s="54">
        <f t="shared" si="31"/>
        <v>116.23673997412678</v>
      </c>
    </row>
    <row r="214" spans="1:6" ht="12.75" customHeight="1" x14ac:dyDescent="0.2">
      <c r="A214" s="55">
        <v>3434</v>
      </c>
      <c r="B214" s="87" t="s">
        <v>469</v>
      </c>
      <c r="C214" s="52" t="s">
        <v>470</v>
      </c>
      <c r="D214" s="244">
        <v>3263</v>
      </c>
      <c r="E214" s="244">
        <v>2333.12</v>
      </c>
      <c r="F214" s="54">
        <f t="shared" si="31"/>
        <v>71.502298498314431</v>
      </c>
    </row>
    <row r="215" spans="1:6" ht="12.75" customHeight="1" x14ac:dyDescent="0.2">
      <c r="A215" s="55">
        <v>35</v>
      </c>
      <c r="B215" s="87" t="s">
        <v>471</v>
      </c>
      <c r="C215" s="52" t="s">
        <v>472</v>
      </c>
      <c r="D215" s="53">
        <f t="shared" ref="D215:E215" si="48">D216+D219+D223</f>
        <v>6903</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2.8" x14ac:dyDescent="0.2">
      <c r="A219" s="55">
        <v>352</v>
      </c>
      <c r="B219" s="87" t="s">
        <v>479</v>
      </c>
      <c r="C219" s="52" t="s">
        <v>480</v>
      </c>
      <c r="D219" s="53">
        <f t="shared" ref="D219:E219" si="50">SUM(D220:D222)</f>
        <v>6903</v>
      </c>
      <c r="E219" s="53">
        <f t="shared" si="50"/>
        <v>0</v>
      </c>
      <c r="F219" s="54">
        <f t="shared" si="31"/>
        <v>0</v>
      </c>
    </row>
    <row r="220" spans="1:6" ht="12.75" customHeight="1" x14ac:dyDescent="0.2">
      <c r="A220" s="55">
        <v>3521</v>
      </c>
      <c r="B220" s="87" t="s">
        <v>481</v>
      </c>
      <c r="C220" s="52" t="s">
        <v>482</v>
      </c>
      <c r="D220" s="244">
        <v>6903</v>
      </c>
      <c r="E220" s="244"/>
      <c r="F220" s="54">
        <f t="shared" si="31"/>
        <v>0</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2.8" x14ac:dyDescent="0.2">
      <c r="A223" s="55" t="s">
        <v>487</v>
      </c>
      <c r="B223" s="87" t="s">
        <v>488</v>
      </c>
      <c r="C223" s="52" t="s">
        <v>487</v>
      </c>
      <c r="D223" s="244"/>
      <c r="E223" s="244"/>
      <c r="F223" s="54" t="str">
        <f t="shared" si="31"/>
        <v>-</v>
      </c>
    </row>
    <row r="224" spans="1:6" ht="22.8" x14ac:dyDescent="0.2">
      <c r="A224" s="55">
        <v>36</v>
      </c>
      <c r="B224" s="87" t="s">
        <v>489</v>
      </c>
      <c r="C224" s="52" t="s">
        <v>490</v>
      </c>
      <c r="D224" s="53">
        <f t="shared" ref="D224:E224" si="51">D225+D228+D231+D236+D240+D244+D247</f>
        <v>58627</v>
      </c>
      <c r="E224" s="53">
        <f t="shared" si="51"/>
        <v>1428130.11</v>
      </c>
      <c r="F224" s="54">
        <f t="shared" ref="F224:F235" si="52">IF(D224&lt;&gt;0,IF(E224/D224&gt;=100,"&gt;&gt;100",E224/D224*100),"-")</f>
        <v>2435.9597284527608</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12"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58627</v>
      </c>
      <c r="E231" s="53">
        <f t="shared" si="55"/>
        <v>0</v>
      </c>
      <c r="F231" s="54">
        <f t="shared" si="52"/>
        <v>0</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v>58627</v>
      </c>
      <c r="E233" s="244"/>
      <c r="F233" s="54">
        <f t="shared" si="52"/>
        <v>0</v>
      </c>
    </row>
    <row r="234" spans="1:6" ht="12.75" customHeight="1" x14ac:dyDescent="0.2">
      <c r="A234" s="55" t="s">
        <v>509</v>
      </c>
      <c r="B234" s="87" t="s">
        <v>510</v>
      </c>
      <c r="C234" s="56" t="s">
        <v>509</v>
      </c>
      <c r="D234" s="244"/>
      <c r="E234" s="244"/>
      <c r="F234" s="54" t="str">
        <f t="shared" si="52"/>
        <v>-</v>
      </c>
    </row>
    <row r="235" spans="1:6" ht="12"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2.8" x14ac:dyDescent="0.2">
      <c r="A240" s="55" t="s">
        <v>521</v>
      </c>
      <c r="B240" s="87" t="s">
        <v>522</v>
      </c>
      <c r="C240" s="52" t="s">
        <v>521</v>
      </c>
      <c r="D240" s="53">
        <f t="shared" ref="D240:E240" si="58">SUM(D241:D243)</f>
        <v>0</v>
      </c>
      <c r="E240" s="53">
        <f t="shared" si="58"/>
        <v>1428130.11</v>
      </c>
      <c r="F240" s="54" t="str">
        <f t="shared" ref="F240:F243" si="59">IF(D240&lt;&gt;0,IF(E240/D240&gt;=100,"&gt;&gt;100",E240/D240*100),"-")</f>
        <v>-</v>
      </c>
    </row>
    <row r="241" spans="1:6" ht="22.8" x14ac:dyDescent="0.2">
      <c r="A241" s="55">
        <v>3672</v>
      </c>
      <c r="B241" s="87" t="s">
        <v>523</v>
      </c>
      <c r="C241" s="52" t="s">
        <v>524</v>
      </c>
      <c r="D241" s="244"/>
      <c r="E241" s="244">
        <v>1428130.11</v>
      </c>
      <c r="F241" s="54" t="str">
        <f t="shared" si="59"/>
        <v>-</v>
      </c>
    </row>
    <row r="242" spans="1:6" ht="22.8" x14ac:dyDescent="0.2">
      <c r="A242" s="55">
        <v>3673</v>
      </c>
      <c r="B242" s="87" t="s">
        <v>525</v>
      </c>
      <c r="C242" s="52" t="s">
        <v>526</v>
      </c>
      <c r="D242" s="244"/>
      <c r="E242" s="244"/>
      <c r="F242" s="54" t="str">
        <f t="shared" si="59"/>
        <v>-</v>
      </c>
    </row>
    <row r="243" spans="1:6" ht="22.8"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2.8" x14ac:dyDescent="0.2">
      <c r="A250" s="55" t="s">
        <v>539</v>
      </c>
      <c r="B250" s="87" t="s">
        <v>203</v>
      </c>
      <c r="C250" s="52" t="s">
        <v>539</v>
      </c>
      <c r="D250" s="244"/>
      <c r="E250" s="244"/>
      <c r="F250" s="54" t="str">
        <f t="shared" si="61"/>
        <v>-</v>
      </c>
    </row>
    <row r="251" spans="1:6" ht="22.8" x14ac:dyDescent="0.2">
      <c r="A251" s="55" t="s">
        <v>540</v>
      </c>
      <c r="B251" s="87" t="s">
        <v>205</v>
      </c>
      <c r="C251" s="52" t="s">
        <v>540</v>
      </c>
      <c r="D251" s="244"/>
      <c r="E251" s="244"/>
      <c r="F251" s="54" t="str">
        <f t="shared" si="61"/>
        <v>-</v>
      </c>
    </row>
    <row r="252" spans="1:6" ht="22.8" x14ac:dyDescent="0.2">
      <c r="A252" s="55">
        <v>37</v>
      </c>
      <c r="B252" s="87" t="s">
        <v>541</v>
      </c>
      <c r="C252" s="52" t="s">
        <v>542</v>
      </c>
      <c r="D252" s="53">
        <f t="shared" ref="D252:E252" si="63">D253+D259</f>
        <v>315181</v>
      </c>
      <c r="E252" s="53">
        <f t="shared" si="63"/>
        <v>320772.90000000002</v>
      </c>
      <c r="F252" s="54">
        <f t="shared" ref="F252:F258" si="64">IF(D252&lt;&gt;0,IF(E252/D252&gt;=100,"&gt;&gt;100",E252/D252*100),"-")</f>
        <v>101.7741868957837</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c r="E254" s="244"/>
      <c r="F254" s="54" t="str">
        <f t="shared" si="64"/>
        <v>-</v>
      </c>
    </row>
    <row r="255" spans="1:6" ht="22.8" x14ac:dyDescent="0.2">
      <c r="A255" s="55">
        <v>3712</v>
      </c>
      <c r="B255" s="87" t="s">
        <v>547</v>
      </c>
      <c r="C255" s="52" t="s">
        <v>548</v>
      </c>
      <c r="D255" s="244"/>
      <c r="E255" s="244"/>
      <c r="F255" s="54" t="str">
        <f t="shared" si="64"/>
        <v>-</v>
      </c>
    </row>
    <row r="256" spans="1:6" ht="12" x14ac:dyDescent="0.2">
      <c r="A256" s="55" t="s">
        <v>549</v>
      </c>
      <c r="B256" s="87" t="s">
        <v>550</v>
      </c>
      <c r="C256" s="52" t="s">
        <v>549</v>
      </c>
      <c r="D256" s="244"/>
      <c r="E256" s="244"/>
      <c r="F256" s="54" t="str">
        <f t="shared" si="64"/>
        <v>-</v>
      </c>
    </row>
    <row r="257" spans="1:6" ht="12"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315181</v>
      </c>
      <c r="E259" s="53">
        <f t="shared" si="66"/>
        <v>320772.90000000002</v>
      </c>
      <c r="F259" s="54">
        <f t="shared" ref="F259:F262" si="67">IF(D259&lt;&gt;0,IF(E259/D259&gt;=100,"&gt;&gt;100",E259/D259*100),"-")</f>
        <v>101.7741868957837</v>
      </c>
    </row>
    <row r="260" spans="1:6" ht="12.75" customHeight="1" x14ac:dyDescent="0.2">
      <c r="A260" s="55">
        <v>3721</v>
      </c>
      <c r="B260" s="87" t="s">
        <v>557</v>
      </c>
      <c r="C260" s="52" t="s">
        <v>558</v>
      </c>
      <c r="D260" s="244">
        <v>315181</v>
      </c>
      <c r="E260" s="244">
        <v>320772.90000000002</v>
      </c>
      <c r="F260" s="54">
        <f t="shared" si="67"/>
        <v>101.7741868957837</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2110497</v>
      </c>
      <c r="E263" s="53">
        <f t="shared" si="68"/>
        <v>2414509.1900000004</v>
      </c>
      <c r="F263" s="54">
        <f t="shared" ref="F263:F267" si="69">IF(D263&lt;&gt;0,IF(E263/D263&gt;=100,"&gt;&gt;100",E263/D263*100),"-")</f>
        <v>114.40476769215972</v>
      </c>
    </row>
    <row r="264" spans="1:6" ht="12.75" customHeight="1" x14ac:dyDescent="0.2">
      <c r="A264" s="55">
        <v>381</v>
      </c>
      <c r="B264" s="87" t="s">
        <v>565</v>
      </c>
      <c r="C264" s="52" t="s">
        <v>566</v>
      </c>
      <c r="D264" s="53">
        <f t="shared" ref="D264:E264" si="70">SUM(D265:D267)</f>
        <v>1008144</v>
      </c>
      <c r="E264" s="53">
        <f t="shared" si="70"/>
        <v>1040339.74</v>
      </c>
      <c r="F264" s="54">
        <f t="shared" si="69"/>
        <v>103.19356560173942</v>
      </c>
    </row>
    <row r="265" spans="1:6" ht="12.75" customHeight="1" x14ac:dyDescent="0.2">
      <c r="A265" s="55">
        <v>3811</v>
      </c>
      <c r="B265" s="87" t="s">
        <v>567</v>
      </c>
      <c r="C265" s="52" t="s">
        <v>568</v>
      </c>
      <c r="D265" s="244">
        <v>1008144</v>
      </c>
      <c r="E265" s="244">
        <v>1040339.74</v>
      </c>
      <c r="F265" s="54">
        <f t="shared" si="69"/>
        <v>103.19356560173942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156727</v>
      </c>
      <c r="E268" s="53">
        <f t="shared" si="71"/>
        <v>78616.350000000006</v>
      </c>
      <c r="F268" s="54">
        <f t="shared" ref="F268:F272" si="72">IF(D268&lt;&gt;0,IF(E268/D268&gt;=100,"&gt;&gt;100",E268/D268*100),"-")</f>
        <v>50.161331487235771</v>
      </c>
    </row>
    <row r="269" spans="1:6" ht="12.75" customHeight="1" x14ac:dyDescent="0.2">
      <c r="A269" s="55">
        <v>3821</v>
      </c>
      <c r="B269" s="87" t="s">
        <v>575</v>
      </c>
      <c r="C269" s="52" t="s">
        <v>576</v>
      </c>
      <c r="D269" s="244">
        <v>82468</v>
      </c>
      <c r="E269" s="244">
        <v>5178.8500000000004</v>
      </c>
      <c r="F269" s="54">
        <f t="shared" si="72"/>
        <v>6.2798297521462878</v>
      </c>
    </row>
    <row r="270" spans="1:6" ht="12.75" customHeight="1" x14ac:dyDescent="0.2">
      <c r="A270" s="55">
        <v>3822</v>
      </c>
      <c r="B270" s="87" t="s">
        <v>577</v>
      </c>
      <c r="C270" s="52" t="s">
        <v>578</v>
      </c>
      <c r="D270" s="244">
        <v>74259</v>
      </c>
      <c r="E270" s="244">
        <v>73437.5</v>
      </c>
      <c r="F270" s="54">
        <f t="shared" si="72"/>
        <v>98.893736786113479</v>
      </c>
    </row>
    <row r="271" spans="1:6" ht="12.75" customHeight="1" x14ac:dyDescent="0.2">
      <c r="A271" s="55" t="s">
        <v>579</v>
      </c>
      <c r="B271" s="87" t="s">
        <v>580</v>
      </c>
      <c r="C271" s="52" t="s">
        <v>579</v>
      </c>
      <c r="D271" s="244"/>
      <c r="E271" s="244"/>
      <c r="F271" s="54" t="str">
        <f t="shared" si="72"/>
        <v>-</v>
      </c>
    </row>
    <row r="272" spans="1:6" ht="22.8"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7473.05</v>
      </c>
      <c r="F273" s="54" t="str">
        <f t="shared" ref="F273:F284" si="74">IF(D273&lt;&gt;0,IF(E273/D273&gt;=100,"&gt;&gt;100",E273/D273*100),"-")</f>
        <v>-</v>
      </c>
    </row>
    <row r="274" spans="1:6" ht="12.75" customHeight="1" x14ac:dyDescent="0.2">
      <c r="A274" s="55">
        <v>3831</v>
      </c>
      <c r="B274" s="87" t="s">
        <v>585</v>
      </c>
      <c r="C274" s="52" t="s">
        <v>586</v>
      </c>
      <c r="D274" s="244"/>
      <c r="E274" s="244">
        <v>7473.05</v>
      </c>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945626</v>
      </c>
      <c r="E279" s="53">
        <f t="shared" si="75"/>
        <v>1288080.05</v>
      </c>
      <c r="F279" s="54">
        <f t="shared" si="74"/>
        <v>136.21453407583971</v>
      </c>
    </row>
    <row r="280" spans="1:6" ht="22.8" x14ac:dyDescent="0.2">
      <c r="A280" s="55">
        <v>3861</v>
      </c>
      <c r="B280" s="87" t="s">
        <v>596</v>
      </c>
      <c r="C280" s="52" t="s">
        <v>597</v>
      </c>
      <c r="D280" s="244">
        <v>945626</v>
      </c>
      <c r="E280" s="244">
        <v>1288080.05</v>
      </c>
      <c r="F280" s="54">
        <f t="shared" si="74"/>
        <v>136.21453407583971</v>
      </c>
    </row>
    <row r="281" spans="1:6" ht="22.8"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12"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10877590</v>
      </c>
      <c r="E289" s="53">
        <f t="shared" si="79"/>
        <v>13467851.199999999</v>
      </c>
      <c r="F289" s="54">
        <f t="shared" si="76"/>
        <v>123.81282250939776</v>
      </c>
    </row>
    <row r="290" spans="1:6" ht="12.75" customHeight="1" x14ac:dyDescent="0.2">
      <c r="A290" s="55" t="s">
        <v>606</v>
      </c>
      <c r="B290" s="87" t="s">
        <v>617</v>
      </c>
      <c r="C290" s="52" t="s">
        <v>618</v>
      </c>
      <c r="D290" s="53">
        <f>IF(D6&gt;=D289,D6-D289,0)</f>
        <v>8591797</v>
      </c>
      <c r="E290" s="53">
        <f>IF(E6&gt;=E289,E6-E289,0)</f>
        <v>6579835.6099999994</v>
      </c>
      <c r="F290" s="54">
        <f t="shared" si="76"/>
        <v>76.582763885133687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31647682</v>
      </c>
      <c r="E292" s="244">
        <v>40248942</v>
      </c>
      <c r="F292" s="54">
        <f t="shared" si="76"/>
        <v>127.17816742471059</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659288</v>
      </c>
      <c r="E294" s="244">
        <v>926100.87</v>
      </c>
      <c r="F294" s="54">
        <f t="shared" si="76"/>
        <v>140.46985080875126</v>
      </c>
    </row>
    <row r="295" spans="1:6" ht="12"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5">
      <c r="A297" s="352" t="s">
        <v>631</v>
      </c>
      <c r="B297" s="353"/>
      <c r="C297" s="221"/>
      <c r="D297" s="60"/>
      <c r="E297" s="60"/>
      <c r="F297" s="61"/>
    </row>
    <row r="298" spans="1:6" ht="12.75" customHeight="1" x14ac:dyDescent="0.2">
      <c r="A298" s="55">
        <v>7</v>
      </c>
      <c r="B298" s="87" t="s">
        <v>632</v>
      </c>
      <c r="C298" s="52" t="s">
        <v>633</v>
      </c>
      <c r="D298" s="53">
        <f t="shared" ref="D298:E298" si="80">D299+D311+D344+D348</f>
        <v>2700</v>
      </c>
      <c r="E298" s="53">
        <f t="shared" si="80"/>
        <v>5012598.96</v>
      </c>
      <c r="F298" s="54" t="str">
        <f t="shared" ref="F298:F418" si="81">IF(D298&lt;&gt;0,IF(E298/D298&gt;=100,"&gt;&gt;100",E298/D298*100),"-")</f>
        <v>&gt;&gt;100</v>
      </c>
    </row>
    <row r="299" spans="1:6" ht="12.75" customHeight="1" x14ac:dyDescent="0.2">
      <c r="A299" s="55">
        <v>71</v>
      </c>
      <c r="B299" s="87" t="s">
        <v>634</v>
      </c>
      <c r="C299" s="52" t="s">
        <v>635</v>
      </c>
      <c r="D299" s="53">
        <f t="shared" ref="D299:E299" si="82">D300+D304</f>
        <v>2700</v>
      </c>
      <c r="E299" s="53">
        <f t="shared" si="82"/>
        <v>5008143.3</v>
      </c>
      <c r="F299" s="54" t="str">
        <f t="shared" si="81"/>
        <v>&gt;&gt;100</v>
      </c>
    </row>
    <row r="300" spans="1:6" ht="12" x14ac:dyDescent="0.2">
      <c r="A300" s="55">
        <v>711</v>
      </c>
      <c r="B300" s="87" t="s">
        <v>636</v>
      </c>
      <c r="C300" s="52" t="s">
        <v>637</v>
      </c>
      <c r="D300" s="53">
        <f t="shared" ref="D300:E300" si="83">SUM(D301:D303)</f>
        <v>2700</v>
      </c>
      <c r="E300" s="53">
        <f t="shared" si="83"/>
        <v>5008143.3</v>
      </c>
      <c r="F300" s="54" t="str">
        <f t="shared" si="81"/>
        <v>&gt;&gt;100</v>
      </c>
    </row>
    <row r="301" spans="1:6" ht="12.75" customHeight="1" x14ac:dyDescent="0.2">
      <c r="A301" s="55">
        <v>7111</v>
      </c>
      <c r="B301" s="87" t="s">
        <v>638</v>
      </c>
      <c r="C301" s="52" t="s">
        <v>639</v>
      </c>
      <c r="D301" s="244">
        <v>2700</v>
      </c>
      <c r="E301" s="244">
        <v>5008143.3</v>
      </c>
      <c r="F301" s="54" t="str">
        <f t="shared" si="81"/>
        <v>&gt;&gt;100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2.8" x14ac:dyDescent="0.2">
      <c r="A311" s="55">
        <v>72</v>
      </c>
      <c r="B311" s="234" t="s">
        <v>658</v>
      </c>
      <c r="C311" s="52" t="s">
        <v>659</v>
      </c>
      <c r="D311" s="53">
        <f t="shared" ref="D311:E311" si="85">D312+D317+D326+D331+D336+D339</f>
        <v>0</v>
      </c>
      <c r="E311" s="53">
        <f t="shared" si="85"/>
        <v>4455.66</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4455.66</v>
      </c>
      <c r="F326" s="54" t="str">
        <f t="shared" si="81"/>
        <v>-</v>
      </c>
    </row>
    <row r="327" spans="1:6" ht="12.75" customHeight="1" x14ac:dyDescent="0.2">
      <c r="A327" s="55">
        <v>7231</v>
      </c>
      <c r="B327" s="87" t="s">
        <v>690</v>
      </c>
      <c r="C327" s="52" t="s">
        <v>691</v>
      </c>
      <c r="D327" s="244"/>
      <c r="E327" s="244">
        <v>4455.66</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9729903</v>
      </c>
      <c r="E350" s="53">
        <f t="shared" si="95"/>
        <v>4088002.5999999996</v>
      </c>
      <c r="F350" s="54">
        <f t="shared" si="81"/>
        <v>42.014834063607829</v>
      </c>
    </row>
    <row r="351" spans="1:6" ht="12.75" customHeight="1" x14ac:dyDescent="0.2">
      <c r="A351" s="55">
        <v>41</v>
      </c>
      <c r="B351" s="87" t="s">
        <v>738</v>
      </c>
      <c r="C351" s="52" t="s">
        <v>739</v>
      </c>
      <c r="D351" s="53">
        <f t="shared" ref="D351:E351" si="96">D352+D356</f>
        <v>88061</v>
      </c>
      <c r="E351" s="53">
        <f t="shared" si="96"/>
        <v>225245.72</v>
      </c>
      <c r="F351" s="54">
        <f t="shared" si="81"/>
        <v>255.78374081602524</v>
      </c>
    </row>
    <row r="352" spans="1:6" ht="12.75" customHeight="1" x14ac:dyDescent="0.2">
      <c r="A352" s="55">
        <v>411</v>
      </c>
      <c r="B352" s="87" t="s">
        <v>740</v>
      </c>
      <c r="C352" s="52" t="s">
        <v>741</v>
      </c>
      <c r="D352" s="53">
        <f t="shared" ref="D352:E352" si="97">SUM(D353:D355)</f>
        <v>88061</v>
      </c>
      <c r="E352" s="53">
        <f t="shared" si="97"/>
        <v>225245.72</v>
      </c>
      <c r="F352" s="54">
        <f t="shared" si="81"/>
        <v>255.78374081602524</v>
      </c>
    </row>
    <row r="353" spans="1:6" ht="12.75" customHeight="1" x14ac:dyDescent="0.2">
      <c r="A353" s="55">
        <v>4111</v>
      </c>
      <c r="B353" s="87" t="s">
        <v>638</v>
      </c>
      <c r="C353" s="52" t="s">
        <v>742</v>
      </c>
      <c r="D353" s="244">
        <v>88061</v>
      </c>
      <c r="E353" s="244">
        <v>225245.72</v>
      </c>
      <c r="F353" s="54">
        <f t="shared" si="81"/>
        <v>255.78374081602524</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2.8" x14ac:dyDescent="0.2">
      <c r="A363" s="55">
        <v>42</v>
      </c>
      <c r="B363" s="234" t="s">
        <v>754</v>
      </c>
      <c r="C363" s="52" t="s">
        <v>755</v>
      </c>
      <c r="D363" s="53">
        <f t="shared" ref="D363:E363" si="99">D364+D369+D378+D383+D388+D391</f>
        <v>8275050</v>
      </c>
      <c r="E363" s="53">
        <f t="shared" si="99"/>
        <v>3594679.6599999997</v>
      </c>
      <c r="F363" s="54">
        <f t="shared" si="81"/>
        <v>43.439975105890596</v>
      </c>
    </row>
    <row r="364" spans="1:6" ht="12.75" customHeight="1" x14ac:dyDescent="0.2">
      <c r="A364" s="55">
        <v>421</v>
      </c>
      <c r="B364" s="87" t="s">
        <v>756</v>
      </c>
      <c r="C364" s="52" t="s">
        <v>757</v>
      </c>
      <c r="D364" s="53">
        <f t="shared" ref="D364:E364" si="100">SUM(D365:D368)</f>
        <v>6105677</v>
      </c>
      <c r="E364" s="53">
        <f t="shared" si="100"/>
        <v>3137059.05</v>
      </c>
      <c r="F364" s="54">
        <f t="shared" si="81"/>
        <v>51.379381025232739</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2411740</v>
      </c>
      <c r="E366" s="244">
        <v>369788.75</v>
      </c>
      <c r="F366" s="54">
        <f t="shared" si="81"/>
        <v>15.332861336628326</v>
      </c>
    </row>
    <row r="367" spans="1:6" ht="12.75" customHeight="1" x14ac:dyDescent="0.2">
      <c r="A367" s="55">
        <v>4213</v>
      </c>
      <c r="B367" s="87" t="s">
        <v>666</v>
      </c>
      <c r="C367" s="52" t="s">
        <v>760</v>
      </c>
      <c r="D367" s="244">
        <v>2827527</v>
      </c>
      <c r="E367" s="244">
        <v>1356270.51</v>
      </c>
      <c r="F367" s="54">
        <f t="shared" si="81"/>
        <v>47.966668753295728</v>
      </c>
    </row>
    <row r="368" spans="1:6" ht="12.75" customHeight="1" x14ac:dyDescent="0.2">
      <c r="A368" s="55">
        <v>4214</v>
      </c>
      <c r="B368" s="87" t="s">
        <v>668</v>
      </c>
      <c r="C368" s="52" t="s">
        <v>761</v>
      </c>
      <c r="D368" s="244">
        <v>866410</v>
      </c>
      <c r="E368" s="244">
        <v>1410999.79</v>
      </c>
      <c r="F368" s="54">
        <f t="shared" si="81"/>
        <v>162.85589847762608</v>
      </c>
    </row>
    <row r="369" spans="1:6" ht="12.75" customHeight="1" x14ac:dyDescent="0.2">
      <c r="A369" s="55">
        <v>422</v>
      </c>
      <c r="B369" s="87" t="s">
        <v>762</v>
      </c>
      <c r="C369" s="52" t="s">
        <v>763</v>
      </c>
      <c r="D369" s="53">
        <f t="shared" ref="D369:E369" si="101">SUM(D370:D377)</f>
        <v>1541147</v>
      </c>
      <c r="E369" s="53">
        <f t="shared" si="101"/>
        <v>219183.11</v>
      </c>
      <c r="F369" s="54">
        <f t="shared" si="81"/>
        <v>14.222076803835066</v>
      </c>
    </row>
    <row r="370" spans="1:6" ht="12.75" customHeight="1" x14ac:dyDescent="0.2">
      <c r="A370" s="55">
        <v>4221</v>
      </c>
      <c r="B370" s="87" t="s">
        <v>672</v>
      </c>
      <c r="C370" s="52" t="s">
        <v>764</v>
      </c>
      <c r="D370" s="244">
        <v>491957</v>
      </c>
      <c r="E370" s="244">
        <v>64291.56</v>
      </c>
      <c r="F370" s="54">
        <f t="shared" si="81"/>
        <v>13.068532412385636</v>
      </c>
    </row>
    <row r="371" spans="1:6" ht="12.75" customHeight="1" x14ac:dyDescent="0.2">
      <c r="A371" s="55">
        <v>4222</v>
      </c>
      <c r="B371" s="87" t="s">
        <v>765</v>
      </c>
      <c r="C371" s="52" t="s">
        <v>766</v>
      </c>
      <c r="D371" s="244">
        <v>34837</v>
      </c>
      <c r="E371" s="244"/>
      <c r="F371" s="54">
        <f t="shared" si="81"/>
        <v>0</v>
      </c>
    </row>
    <row r="372" spans="1:6" ht="12.75" customHeight="1" x14ac:dyDescent="0.2">
      <c r="A372" s="55">
        <v>4223</v>
      </c>
      <c r="B372" s="87" t="s">
        <v>676</v>
      </c>
      <c r="C372" s="52" t="s">
        <v>767</v>
      </c>
      <c r="D372" s="244"/>
      <c r="E372" s="244">
        <v>70411.25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1014353</v>
      </c>
      <c r="E376" s="244">
        <v>84480.3</v>
      </c>
      <c r="F376" s="54">
        <f t="shared" si="81"/>
        <v>8.3284911662902363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124538</v>
      </c>
      <c r="E383" s="53">
        <f t="shared" si="103"/>
        <v>0</v>
      </c>
      <c r="F383" s="54">
        <f t="shared" si="81"/>
        <v>0</v>
      </c>
    </row>
    <row r="384" spans="1:6" ht="12.75" customHeight="1" x14ac:dyDescent="0.2">
      <c r="A384" s="55">
        <v>4241</v>
      </c>
      <c r="B384" s="87" t="s">
        <v>781</v>
      </c>
      <c r="C384" s="52" t="s">
        <v>782</v>
      </c>
      <c r="D384" s="244">
        <v>53075</v>
      </c>
      <c r="E384" s="244"/>
      <c r="F384" s="54">
        <f t="shared" si="81"/>
        <v>0</v>
      </c>
    </row>
    <row r="385" spans="1:6" ht="12.75" customHeight="1" x14ac:dyDescent="0.2">
      <c r="A385" s="55">
        <v>4242</v>
      </c>
      <c r="B385" s="87" t="s">
        <v>702</v>
      </c>
      <c r="C385" s="52" t="s">
        <v>783</v>
      </c>
      <c r="D385" s="244">
        <v>71463</v>
      </c>
      <c r="E385" s="244"/>
      <c r="F385" s="54">
        <f t="shared" si="81"/>
        <v>0</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503688</v>
      </c>
      <c r="E391" s="53">
        <f t="shared" si="105"/>
        <v>238437.5</v>
      </c>
      <c r="F391" s="54">
        <f t="shared" si="81"/>
        <v>47.338332459776687</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v>503688</v>
      </c>
      <c r="E395" s="244">
        <v>238437.5</v>
      </c>
      <c r="F395" s="54">
        <f t="shared" si="81"/>
        <v>47.338332459776687</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1366792</v>
      </c>
      <c r="E402" s="53">
        <f t="shared" si="109"/>
        <v>268077.21999999997</v>
      </c>
      <c r="F402" s="54">
        <f t="shared" si="81"/>
        <v>19.613607630129529</v>
      </c>
    </row>
    <row r="403" spans="1:6" ht="12.75" customHeight="1" x14ac:dyDescent="0.2">
      <c r="A403" s="55">
        <v>451</v>
      </c>
      <c r="B403" s="87" t="s">
        <v>809</v>
      </c>
      <c r="C403" s="52" t="s">
        <v>810</v>
      </c>
      <c r="D403" s="244">
        <v>1366792</v>
      </c>
      <c r="E403" s="244">
        <v>268077.21999999997</v>
      </c>
      <c r="F403" s="54">
        <f t="shared" si="81"/>
        <v>19.613607630129529</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924596.36000000034</v>
      </c>
      <c r="F407" s="54" t="str">
        <f t="shared" si="81"/>
        <v>-</v>
      </c>
    </row>
    <row r="408" spans="1:6" ht="12.75" customHeight="1" x14ac:dyDescent="0.2">
      <c r="A408" s="55" t="s">
        <v>606</v>
      </c>
      <c r="B408" s="87" t="s">
        <v>819</v>
      </c>
      <c r="C408" s="52" t="s">
        <v>820</v>
      </c>
      <c r="D408" s="53">
        <f t="shared" ref="D408:E408" si="111">IF(D350&gt;=D298,D350-D298,0)</f>
        <v>9727203</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45808602</v>
      </c>
      <c r="E410" s="244">
        <v>56150054.340000004</v>
      </c>
      <c r="F410" s="54">
        <f t="shared" si="81"/>
        <v>122.57535023662149</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19472087</v>
      </c>
      <c r="E412" s="53">
        <f>E6+E298</f>
        <v>25060285.77</v>
      </c>
      <c r="F412" s="54">
        <f t="shared" si="81"/>
        <v>128.69850966668338</v>
      </c>
    </row>
    <row r="413" spans="1:6" ht="12.75" customHeight="1" x14ac:dyDescent="0.2">
      <c r="A413" s="55" t="s">
        <v>606</v>
      </c>
      <c r="B413" s="87" t="s">
        <v>829</v>
      </c>
      <c r="C413" s="52" t="s">
        <v>830</v>
      </c>
      <c r="D413" s="53">
        <f t="shared" ref="D413:E413" si="112">D289+D350</f>
        <v>20607493</v>
      </c>
      <c r="E413" s="53">
        <f t="shared" si="112"/>
        <v>17555853.799999997</v>
      </c>
      <c r="F413" s="54">
        <f t="shared" si="81"/>
        <v>85.19160385011412</v>
      </c>
    </row>
    <row r="414" spans="1:6" ht="12.75" customHeight="1" x14ac:dyDescent="0.2">
      <c r="A414" s="55" t="s">
        <v>606</v>
      </c>
      <c r="B414" s="87" t="s">
        <v>831</v>
      </c>
      <c r="C414" s="52" t="s">
        <v>832</v>
      </c>
      <c r="D414" s="53">
        <f t="shared" ref="D414:E414" si="113">IF(D412&gt;=D413,D412-D413,0)</f>
        <v>0</v>
      </c>
      <c r="E414" s="53">
        <f t="shared" si="113"/>
        <v>7504431.9700000025</v>
      </c>
      <c r="F414" s="54" t="str">
        <f t="shared" si="81"/>
        <v>-</v>
      </c>
    </row>
    <row r="415" spans="1:6" ht="12.75" customHeight="1" x14ac:dyDescent="0.2">
      <c r="A415" s="55" t="s">
        <v>606</v>
      </c>
      <c r="B415" s="87" t="s">
        <v>833</v>
      </c>
      <c r="C415" s="52" t="s">
        <v>834</v>
      </c>
      <c r="D415" s="53">
        <f t="shared" ref="D415:E415" si="114">IF(D413&gt;=D412,D413-D412,0)</f>
        <v>1135406</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14160920</v>
      </c>
      <c r="E417" s="53">
        <f t="shared" si="116"/>
        <v>15901112.340000004</v>
      </c>
      <c r="F417" s="54">
        <f t="shared" si="81"/>
        <v>112.28869550848393</v>
      </c>
    </row>
    <row r="418" spans="1:6" ht="12.75" customHeight="1" x14ac:dyDescent="0.2">
      <c r="A418" s="57" t="s">
        <v>840</v>
      </c>
      <c r="B418" s="235" t="s">
        <v>841</v>
      </c>
      <c r="C418" s="58" t="s">
        <v>842</v>
      </c>
      <c r="D418" s="64">
        <f t="shared" ref="D418:E418" si="117">D294+D411</f>
        <v>659288</v>
      </c>
      <c r="E418" s="64">
        <f t="shared" si="117"/>
        <v>926100.87</v>
      </c>
      <c r="F418" s="59">
        <f t="shared" si="81"/>
        <v>140.46985080875126</v>
      </c>
    </row>
    <row r="419" spans="1:6" s="77" customFormat="1" ht="20.100000000000001" customHeight="1" x14ac:dyDescent="0.25">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c r="E428" s="244"/>
      <c r="F428" s="54" t="str">
        <f t="shared" si="119"/>
        <v>-</v>
      </c>
    </row>
    <row r="429" spans="1:6" ht="22.8" x14ac:dyDescent="0.2">
      <c r="A429" s="55">
        <v>8122</v>
      </c>
      <c r="B429" s="234" t="s">
        <v>862</v>
      </c>
      <c r="C429" s="52" t="s">
        <v>863</v>
      </c>
      <c r="D429" s="244"/>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12" x14ac:dyDescent="0.2">
      <c r="A434" s="55">
        <v>814</v>
      </c>
      <c r="B434" s="234" t="s">
        <v>872</v>
      </c>
      <c r="C434" s="52" t="s">
        <v>873</v>
      </c>
      <c r="D434" s="244"/>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12" x14ac:dyDescent="0.2">
      <c r="A437" s="55">
        <v>8154</v>
      </c>
      <c r="B437" s="87" t="s">
        <v>878</v>
      </c>
      <c r="C437" s="52" t="s">
        <v>879</v>
      </c>
      <c r="D437" s="244"/>
      <c r="E437" s="244"/>
      <c r="F437" s="54" t="str">
        <f t="shared" si="119"/>
        <v>-</v>
      </c>
    </row>
    <row r="438" spans="1:6" ht="22.8"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2.8" x14ac:dyDescent="0.2">
      <c r="A453" s="55">
        <v>8176</v>
      </c>
      <c r="B453" s="87" t="s">
        <v>910</v>
      </c>
      <c r="C453" s="52" t="s">
        <v>911</v>
      </c>
      <c r="D453" s="244"/>
      <c r="E453" s="244"/>
      <c r="F453" s="54" t="str">
        <f t="shared" si="119"/>
        <v>-</v>
      </c>
    </row>
    <row r="454" spans="1:6" ht="22.8"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c r="E456" s="244"/>
      <c r="F456" s="54" t="str">
        <f t="shared" si="119"/>
        <v>-</v>
      </c>
    </row>
    <row r="457" spans="1:6" ht="12"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12" x14ac:dyDescent="0.2">
      <c r="A477" s="55">
        <v>832</v>
      </c>
      <c r="B477" s="234" t="s">
        <v>958</v>
      </c>
      <c r="C477" s="52" t="s">
        <v>959</v>
      </c>
      <c r="D477" s="244"/>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12"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2.8"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1105316</v>
      </c>
      <c r="E528" s="53">
        <f t="shared" si="148"/>
        <v>884369.18</v>
      </c>
      <c r="F528" s="54">
        <f t="shared" si="119"/>
        <v>80.010529115655615</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c r="E536" s="244"/>
      <c r="F536" s="54" t="str">
        <f t="shared" si="119"/>
        <v>-</v>
      </c>
    </row>
    <row r="537" spans="1:6" ht="12" x14ac:dyDescent="0.2">
      <c r="A537" s="55">
        <v>5122</v>
      </c>
      <c r="B537" s="87" t="s">
        <v>1078</v>
      </c>
      <c r="C537" s="52" t="s">
        <v>1079</v>
      </c>
      <c r="D537" s="244"/>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12"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2.8"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2.8" x14ac:dyDescent="0.2">
      <c r="A593" s="55">
        <v>54</v>
      </c>
      <c r="B593" s="234" t="s">
        <v>1181</v>
      </c>
      <c r="C593" s="52" t="s">
        <v>1182</v>
      </c>
      <c r="D593" s="53">
        <f t="shared" ref="D593:E593" si="167">D594+D599+D603+D605+D612+D617</f>
        <v>1105316</v>
      </c>
      <c r="E593" s="53">
        <f t="shared" si="167"/>
        <v>884369.18</v>
      </c>
      <c r="F593" s="54">
        <f t="shared" si="119"/>
        <v>80.010529115655615</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12" x14ac:dyDescent="0.2">
      <c r="A601" s="55">
        <v>5423</v>
      </c>
      <c r="B601" s="87" t="s">
        <v>1197</v>
      </c>
      <c r="C601" s="52" t="s">
        <v>1198</v>
      </c>
      <c r="D601" s="244"/>
      <c r="E601" s="244"/>
      <c r="F601" s="54" t="str">
        <f t="shared" si="119"/>
        <v>-</v>
      </c>
    </row>
    <row r="602" spans="1:6" ht="22.8" x14ac:dyDescent="0.2">
      <c r="A602" s="55">
        <v>5424</v>
      </c>
      <c r="B602" s="87" t="s">
        <v>1199</v>
      </c>
      <c r="C602" s="52" t="s">
        <v>1200</v>
      </c>
      <c r="D602" s="244"/>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2.8" x14ac:dyDescent="0.2">
      <c r="A605" s="55">
        <v>544</v>
      </c>
      <c r="B605" s="87" t="s">
        <v>1205</v>
      </c>
      <c r="C605" s="52" t="s">
        <v>1206</v>
      </c>
      <c r="D605" s="53">
        <f t="shared" ref="D605:E605" si="171">SUM(D606:D611)</f>
        <v>1105316</v>
      </c>
      <c r="E605" s="53">
        <f t="shared" si="171"/>
        <v>884369.18</v>
      </c>
      <c r="F605" s="54">
        <f t="shared" si="119"/>
        <v>80.010529115655615</v>
      </c>
    </row>
    <row r="606" spans="1:6" ht="22.8" x14ac:dyDescent="0.2">
      <c r="A606" s="55">
        <v>5443</v>
      </c>
      <c r="B606" s="87" t="s">
        <v>1207</v>
      </c>
      <c r="C606" s="52" t="s">
        <v>1208</v>
      </c>
      <c r="D606" s="244">
        <v>1105316</v>
      </c>
      <c r="E606" s="244">
        <v>884369.18</v>
      </c>
      <c r="F606" s="54">
        <f t="shared" si="119"/>
        <v>80.010529115655615</v>
      </c>
    </row>
    <row r="607" spans="1:6" ht="22.8" x14ac:dyDescent="0.2">
      <c r="A607" s="55">
        <v>5444</v>
      </c>
      <c r="B607" s="234" t="s">
        <v>1209</v>
      </c>
      <c r="C607" s="52" t="s">
        <v>1210</v>
      </c>
      <c r="D607" s="244"/>
      <c r="E607" s="244"/>
      <c r="F607" s="54" t="str">
        <f t="shared" si="119"/>
        <v>-</v>
      </c>
    </row>
    <row r="608" spans="1:6" ht="22.8"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12" x14ac:dyDescent="0.2">
      <c r="A611" s="55">
        <v>5448</v>
      </c>
      <c r="B611" s="87" t="s">
        <v>1217</v>
      </c>
      <c r="C611" s="52" t="s">
        <v>1218</v>
      </c>
      <c r="D611" s="244"/>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2.8" x14ac:dyDescent="0.2">
      <c r="A623" s="55">
        <v>5476</v>
      </c>
      <c r="B623" s="87" t="s">
        <v>1241</v>
      </c>
      <c r="C623" s="52" t="s">
        <v>1242</v>
      </c>
      <c r="D623" s="244"/>
      <c r="E623" s="244"/>
      <c r="F623" s="54" t="str">
        <f t="shared" si="119"/>
        <v>-</v>
      </c>
    </row>
    <row r="624" spans="1:6" ht="22.8"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1105316</v>
      </c>
      <c r="E636" s="53">
        <f t="shared" si="179"/>
        <v>884369.18</v>
      </c>
      <c r="F636" s="54">
        <f t="shared" si="119"/>
        <v>80.010529115655615</v>
      </c>
    </row>
    <row r="637" spans="1:6" ht="12.75" customHeight="1" x14ac:dyDescent="0.2">
      <c r="A637" s="55">
        <v>92213</v>
      </c>
      <c r="B637" s="87" t="s">
        <v>1269</v>
      </c>
      <c r="C637" s="52" t="s">
        <v>1270</v>
      </c>
      <c r="D637" s="244">
        <v>16388600</v>
      </c>
      <c r="E637" s="244">
        <v>15283283.98</v>
      </c>
      <c r="F637" s="54">
        <f t="shared" si="119"/>
        <v>93.255579976325009</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19472087</v>
      </c>
      <c r="E639" s="53">
        <f t="shared" si="180"/>
        <v>25060285.77</v>
      </c>
      <c r="F639" s="54">
        <f t="shared" si="119"/>
        <v>128.69850966668338</v>
      </c>
    </row>
    <row r="640" spans="1:6" ht="12.75" customHeight="1" x14ac:dyDescent="0.2">
      <c r="A640" s="55" t="s">
        <v>606</v>
      </c>
      <c r="B640" s="87" t="s">
        <v>1275</v>
      </c>
      <c r="C640" s="52" t="s">
        <v>1276</v>
      </c>
      <c r="D640" s="53">
        <f t="shared" ref="D640:E640" si="181">D413+D528</f>
        <v>21712809</v>
      </c>
      <c r="E640" s="53">
        <f t="shared" si="181"/>
        <v>18440222.979999997</v>
      </c>
      <c r="F640" s="54">
        <f t="shared" si="119"/>
        <v>84.927855166045063</v>
      </c>
    </row>
    <row r="641" spans="1:6" ht="12.75" customHeight="1" x14ac:dyDescent="0.2">
      <c r="A641" s="55" t="s">
        <v>606</v>
      </c>
      <c r="B641" s="87" t="s">
        <v>1277</v>
      </c>
      <c r="C641" s="52" t="s">
        <v>1278</v>
      </c>
      <c r="D641" s="53">
        <f t="shared" ref="D641:E641" si="182">IF(D639&gt;=D640,D639-D640,0)</f>
        <v>0</v>
      </c>
      <c r="E641" s="53">
        <f t="shared" si="182"/>
        <v>6620062.7900000028</v>
      </c>
      <c r="F641" s="54" t="str">
        <f t="shared" si="119"/>
        <v>-</v>
      </c>
    </row>
    <row r="642" spans="1:6" ht="12.75" customHeight="1" x14ac:dyDescent="0.2">
      <c r="A642" s="55" t="s">
        <v>606</v>
      </c>
      <c r="B642" s="87" t="s">
        <v>1279</v>
      </c>
      <c r="C642" s="52" t="s">
        <v>1280</v>
      </c>
      <c r="D642" s="53">
        <f t="shared" ref="D642:E642" si="183">IF(D640&gt;=D639,D640-D639,0)</f>
        <v>2240722</v>
      </c>
      <c r="E642" s="53">
        <f t="shared" si="183"/>
        <v>0</v>
      </c>
      <c r="F642" s="54">
        <f t="shared" si="119"/>
        <v>0</v>
      </c>
    </row>
    <row r="643" spans="1:6" ht="22.8" x14ac:dyDescent="0.2">
      <c r="A643" s="62" t="s">
        <v>1281</v>
      </c>
      <c r="B643" s="87" t="s">
        <v>1282</v>
      </c>
      <c r="C643" s="63" t="s">
        <v>1281</v>
      </c>
      <c r="D643" s="53">
        <f t="shared" ref="D643:E643" si="184">IF(D416-D417+D637-D638&gt;=0,D416-D417+D637-D638,0)</f>
        <v>2227680</v>
      </c>
      <c r="E643" s="53">
        <f t="shared" si="184"/>
        <v>0</v>
      </c>
      <c r="F643" s="54">
        <f t="shared" si="119"/>
        <v>0</v>
      </c>
    </row>
    <row r="644" spans="1:6" ht="22.8" x14ac:dyDescent="0.2">
      <c r="A644" s="62" t="s">
        <v>1283</v>
      </c>
      <c r="B644" s="87" t="s">
        <v>1284</v>
      </c>
      <c r="C644" s="63" t="s">
        <v>1283</v>
      </c>
      <c r="D644" s="53">
        <f t="shared" ref="D644:E644" si="185">IF(D417-D416+D638-D637&gt;=0,D417-D416+D638-D637,0)</f>
        <v>0</v>
      </c>
      <c r="E644" s="53">
        <f t="shared" si="185"/>
        <v>617828.36000000313</v>
      </c>
      <c r="F644" s="54" t="str">
        <f t="shared" si="119"/>
        <v>-</v>
      </c>
    </row>
    <row r="645" spans="1:6" ht="22.8" x14ac:dyDescent="0.2">
      <c r="A645" s="55" t="s">
        <v>606</v>
      </c>
      <c r="B645" s="87" t="s">
        <v>1285</v>
      </c>
      <c r="C645" s="52" t="s">
        <v>1286</v>
      </c>
      <c r="D645" s="53">
        <f t="shared" ref="D645:E645" si="186">IF(D641+D643-D642-D644&gt;=0,D641+D643-D642-D644,0)</f>
        <v>0</v>
      </c>
      <c r="E645" s="53">
        <f t="shared" si="186"/>
        <v>6002234.4299999997</v>
      </c>
      <c r="F645" s="54" t="str">
        <f t="shared" si="119"/>
        <v>-</v>
      </c>
    </row>
    <row r="646" spans="1:6" ht="22.8" x14ac:dyDescent="0.2">
      <c r="A646" s="55" t="s">
        <v>606</v>
      </c>
      <c r="B646" s="87" t="s">
        <v>1287</v>
      </c>
      <c r="C646" s="52" t="s">
        <v>1288</v>
      </c>
      <c r="D646" s="53">
        <f t="shared" ref="D646:E646" si="187">IF(D642+D644-D641-D643&gt;=0,D642+D644-D641-D643,0)</f>
        <v>13042</v>
      </c>
      <c r="E646" s="53">
        <f t="shared" si="187"/>
        <v>0</v>
      </c>
      <c r="F646" s="54">
        <f t="shared" si="119"/>
        <v>0</v>
      </c>
    </row>
    <row r="647" spans="1:6" ht="22.8" x14ac:dyDescent="0.2">
      <c r="A647" s="57" t="s">
        <v>1289</v>
      </c>
      <c r="B647" s="235" t="s">
        <v>1290</v>
      </c>
      <c r="C647" s="58" t="s">
        <v>1289</v>
      </c>
      <c r="D647" s="245">
        <v>377333</v>
      </c>
      <c r="E647" s="245">
        <v>221641.78</v>
      </c>
      <c r="F647" s="59">
        <f t="shared" si="119"/>
        <v>58.739039522119718</v>
      </c>
    </row>
    <row r="648" spans="1:6" s="77" customFormat="1" ht="20.100000000000001" customHeight="1" x14ac:dyDescent="0.25">
      <c r="A648" s="352" t="s">
        <v>1291</v>
      </c>
      <c r="B648" s="353"/>
      <c r="C648" s="221"/>
      <c r="D648" s="60"/>
      <c r="E648" s="60"/>
      <c r="F648" s="61"/>
    </row>
    <row r="649" spans="1:6" ht="12.75" customHeight="1" x14ac:dyDescent="0.2">
      <c r="A649" s="55">
        <v>11</v>
      </c>
      <c r="B649" s="87" t="s">
        <v>1292</v>
      </c>
      <c r="C649" s="52" t="s">
        <v>1293</v>
      </c>
      <c r="D649" s="244">
        <v>4934750</v>
      </c>
      <c r="E649" s="244">
        <v>3441722.06</v>
      </c>
      <c r="F649" s="54">
        <f t="shared" ref="F649:F724" si="188">IF(D649&lt;&gt;0,IF(E649/D649&gt;=100,"&gt;&gt;100",E649/D649*100),"-")</f>
        <v>69.744608338821621</v>
      </c>
    </row>
    <row r="650" spans="1:6" ht="12.75" customHeight="1" x14ac:dyDescent="0.2">
      <c r="A650" s="55" t="s">
        <v>1294</v>
      </c>
      <c r="B650" s="87" t="s">
        <v>1295</v>
      </c>
      <c r="C650" s="52" t="s">
        <v>1294</v>
      </c>
      <c r="D650" s="244">
        <v>21036791</v>
      </c>
      <c r="E650" s="244">
        <v>24894517.370000001</v>
      </c>
      <c r="F650" s="54">
        <f t="shared" si="188"/>
        <v>118.33799827169457</v>
      </c>
    </row>
    <row r="651" spans="1:6" ht="12.75" customHeight="1" x14ac:dyDescent="0.2">
      <c r="A651" s="55" t="s">
        <v>1296</v>
      </c>
      <c r="B651" s="87" t="s">
        <v>1297</v>
      </c>
      <c r="C651" s="52" t="s">
        <v>1296</v>
      </c>
      <c r="D651" s="244">
        <v>22452234</v>
      </c>
      <c r="E651" s="244">
        <v>24386933.77</v>
      </c>
      <c r="F651" s="54">
        <f t="shared" si="188"/>
        <v>108.61695887366932</v>
      </c>
    </row>
    <row r="652" spans="1:6" ht="22.8" x14ac:dyDescent="0.2">
      <c r="A652" s="55">
        <v>11</v>
      </c>
      <c r="B652" s="87" t="s">
        <v>1298</v>
      </c>
      <c r="C652" s="52" t="s">
        <v>1299</v>
      </c>
      <c r="D652" s="53">
        <f t="shared" ref="D652:E652" si="189">+D649+D650-D651</f>
        <v>3519307</v>
      </c>
      <c r="E652" s="53">
        <f t="shared" si="189"/>
        <v>3949305.66</v>
      </c>
      <c r="F652" s="54">
        <f t="shared" si="188"/>
        <v>112.21827649591241</v>
      </c>
    </row>
    <row r="653" spans="1:6" ht="22.8" x14ac:dyDescent="0.2">
      <c r="A653" s="55" t="s">
        <v>606</v>
      </c>
      <c r="B653" s="87" t="s">
        <v>1300</v>
      </c>
      <c r="C653" s="52" t="s">
        <v>1301</v>
      </c>
      <c r="D653" s="264">
        <v>34</v>
      </c>
      <c r="E653" s="264">
        <v>35</v>
      </c>
      <c r="F653" s="54">
        <f t="shared" si="188"/>
        <v>102.94117647058823</v>
      </c>
    </row>
    <row r="654" spans="1:6" ht="22.8"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31</v>
      </c>
      <c r="E655" s="264">
        <v>34</v>
      </c>
      <c r="F655" s="54">
        <f t="shared" si="188"/>
        <v>109.6774193548387</v>
      </c>
    </row>
    <row r="656" spans="1:6" ht="12.75" customHeight="1" x14ac:dyDescent="0.2">
      <c r="A656" s="55" t="s">
        <v>606</v>
      </c>
      <c r="B656" s="87" t="s">
        <v>1306</v>
      </c>
      <c r="C656" s="52" t="s">
        <v>1307</v>
      </c>
      <c r="D656" s="264"/>
      <c r="E656" s="264"/>
      <c r="F656" s="54" t="str">
        <f t="shared" si="188"/>
        <v>-</v>
      </c>
    </row>
    <row r="657" spans="1:6" ht="22.8"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v>1509.37</v>
      </c>
      <c r="F660" s="54" t="str">
        <f t="shared" si="188"/>
        <v>-</v>
      </c>
    </row>
    <row r="661" spans="1:6" ht="12.75" customHeight="1" x14ac:dyDescent="0.2">
      <c r="A661" s="55">
        <v>63311</v>
      </c>
      <c r="B661" s="87" t="s">
        <v>1317</v>
      </c>
      <c r="C661" s="52" t="s">
        <v>1318</v>
      </c>
      <c r="D661" s="244">
        <v>6764354</v>
      </c>
      <c r="E661" s="244">
        <v>6639171.1500000004</v>
      </c>
      <c r="F661" s="54">
        <f t="shared" si="188"/>
        <v>98.149374648340398</v>
      </c>
    </row>
    <row r="662" spans="1:6" ht="12.75" customHeight="1" x14ac:dyDescent="0.2">
      <c r="A662" s="55">
        <v>63312</v>
      </c>
      <c r="B662" s="87" t="s">
        <v>1319</v>
      </c>
      <c r="C662" s="52" t="s">
        <v>1320</v>
      </c>
      <c r="D662" s="244">
        <v>49777</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v>3364907.84</v>
      </c>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118673</v>
      </c>
      <c r="E669" s="244">
        <v>67553</v>
      </c>
      <c r="F669" s="54">
        <f t="shared" si="188"/>
        <v>56.923647333428832</v>
      </c>
    </row>
    <row r="670" spans="1:6" ht="12.75" customHeight="1" x14ac:dyDescent="0.2">
      <c r="A670" s="55">
        <v>63415</v>
      </c>
      <c r="B670" s="87" t="s">
        <v>1335</v>
      </c>
      <c r="C670" s="52" t="s">
        <v>1336</v>
      </c>
      <c r="D670" s="244"/>
      <c r="E670" s="244"/>
      <c r="F670" s="54" t="str">
        <f t="shared" si="188"/>
        <v>-</v>
      </c>
    </row>
    <row r="671" spans="1:6" ht="22.8"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2.8" x14ac:dyDescent="0.2">
      <c r="A674" s="55">
        <v>63426</v>
      </c>
      <c r="B674" s="234" t="s">
        <v>1343</v>
      </c>
      <c r="C674" s="52" t="s">
        <v>1344</v>
      </c>
      <c r="D674" s="244"/>
      <c r="E674" s="244"/>
      <c r="F674" s="54" t="str">
        <f t="shared" si="188"/>
        <v>-</v>
      </c>
    </row>
    <row r="675" spans="1:6" ht="22.8" x14ac:dyDescent="0.2">
      <c r="A675" s="55">
        <v>63612</v>
      </c>
      <c r="B675" s="234" t="s">
        <v>1345</v>
      </c>
      <c r="C675" s="52" t="s">
        <v>1346</v>
      </c>
      <c r="D675" s="244"/>
      <c r="E675" s="244"/>
      <c r="F675" s="54" t="str">
        <f t="shared" si="188"/>
        <v>-</v>
      </c>
    </row>
    <row r="676" spans="1:6" ht="22.8" x14ac:dyDescent="0.2">
      <c r="A676" s="55">
        <v>63613</v>
      </c>
      <c r="B676" s="234" t="s">
        <v>1347</v>
      </c>
      <c r="C676" s="52" t="s">
        <v>1348</v>
      </c>
      <c r="D676" s="244"/>
      <c r="E676" s="244"/>
      <c r="F676" s="54" t="str">
        <f t="shared" si="188"/>
        <v>-</v>
      </c>
    </row>
    <row r="677" spans="1:6" ht="22.8" x14ac:dyDescent="0.2">
      <c r="A677" s="55">
        <v>63622</v>
      </c>
      <c r="B677" s="234" t="s">
        <v>1349</v>
      </c>
      <c r="C677" s="52" t="s">
        <v>1350</v>
      </c>
      <c r="D677" s="244"/>
      <c r="E677" s="244"/>
      <c r="F677" s="54" t="str">
        <f t="shared" si="188"/>
        <v>-</v>
      </c>
    </row>
    <row r="678" spans="1:6" ht="22.8"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2.8" x14ac:dyDescent="0.2">
      <c r="A684" s="55">
        <v>63716</v>
      </c>
      <c r="B684" s="234" t="s">
        <v>1358</v>
      </c>
      <c r="C684" s="56">
        <v>63716</v>
      </c>
      <c r="D684" s="244"/>
      <c r="E684" s="244"/>
      <c r="F684" s="54" t="str">
        <f t="shared" si="188"/>
        <v>-</v>
      </c>
    </row>
    <row r="685" spans="1:6" ht="22.8" x14ac:dyDescent="0.2">
      <c r="A685" s="55">
        <v>63717</v>
      </c>
      <c r="B685" s="234" t="s">
        <v>1359</v>
      </c>
      <c r="C685" s="56">
        <v>63717</v>
      </c>
      <c r="D685" s="244"/>
      <c r="E685" s="244"/>
      <c r="F685" s="54" t="str">
        <f t="shared" si="188"/>
        <v>-</v>
      </c>
    </row>
    <row r="686" spans="1:6" ht="22.8" x14ac:dyDescent="0.2">
      <c r="A686" s="55">
        <v>63721</v>
      </c>
      <c r="B686" s="234" t="s">
        <v>1360</v>
      </c>
      <c r="C686" s="56">
        <v>63721</v>
      </c>
      <c r="D686" s="244"/>
      <c r="E686" s="244"/>
      <c r="F686" s="54" t="str">
        <f t="shared" si="188"/>
        <v>-</v>
      </c>
    </row>
    <row r="687" spans="1:6" ht="22.8"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2.8" x14ac:dyDescent="0.2">
      <c r="A692" s="55">
        <v>63727</v>
      </c>
      <c r="B692" s="234" t="s">
        <v>1366</v>
      </c>
      <c r="C692" s="56">
        <v>63727</v>
      </c>
      <c r="D692" s="244"/>
      <c r="E692" s="244"/>
      <c r="F692" s="54" t="str">
        <f t="shared" si="188"/>
        <v>-</v>
      </c>
    </row>
    <row r="693" spans="1:6" ht="22.8"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649290</v>
      </c>
      <c r="E694" s="244">
        <v>2749049.96</v>
      </c>
      <c r="F694" s="54">
        <f t="shared" si="188"/>
        <v>423.39323876850096</v>
      </c>
    </row>
    <row r="695" spans="1:6" ht="12.75" customHeight="1" x14ac:dyDescent="0.2">
      <c r="A695" s="55">
        <v>63812</v>
      </c>
      <c r="B695" s="234" t="s">
        <v>1370</v>
      </c>
      <c r="C695" s="52" t="s">
        <v>1371</v>
      </c>
      <c r="D695" s="244"/>
      <c r="E695" s="244"/>
      <c r="F695" s="54" t="str">
        <f t="shared" si="188"/>
        <v>-</v>
      </c>
    </row>
    <row r="696" spans="1:6" ht="22.8" x14ac:dyDescent="0.2">
      <c r="A696" s="55" t="s">
        <v>1372</v>
      </c>
      <c r="B696" s="234" t="s">
        <v>1373</v>
      </c>
      <c r="C696" s="52" t="s">
        <v>1372</v>
      </c>
      <c r="D696" s="244"/>
      <c r="E696" s="244"/>
      <c r="F696" s="54" t="str">
        <f t="shared" si="188"/>
        <v>-</v>
      </c>
    </row>
    <row r="697" spans="1:6" ht="12"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2916996</v>
      </c>
      <c r="E698" s="244"/>
      <c r="F698" s="54">
        <f t="shared" si="188"/>
        <v>0</v>
      </c>
    </row>
    <row r="699" spans="1:6" ht="12.75" customHeight="1" x14ac:dyDescent="0.2">
      <c r="A699" s="55">
        <v>63822</v>
      </c>
      <c r="B699" s="234" t="s">
        <v>1378</v>
      </c>
      <c r="C699" s="52" t="s">
        <v>1379</v>
      </c>
      <c r="D699" s="244"/>
      <c r="E699" s="244"/>
      <c r="F699" s="54" t="str">
        <f t="shared" si="188"/>
        <v>-</v>
      </c>
    </row>
    <row r="700" spans="1:6" ht="22.8" x14ac:dyDescent="0.2">
      <c r="A700" s="55" t="s">
        <v>1380</v>
      </c>
      <c r="B700" s="234" t="s">
        <v>1381</v>
      </c>
      <c r="C700" s="52" t="s">
        <v>1380</v>
      </c>
      <c r="D700" s="244"/>
      <c r="E700" s="244"/>
      <c r="F700" s="54" t="str">
        <f t="shared" si="188"/>
        <v>-</v>
      </c>
    </row>
    <row r="701" spans="1:6" ht="22.8"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2.8" x14ac:dyDescent="0.2">
      <c r="A708" s="55">
        <v>64376</v>
      </c>
      <c r="B708" s="234" t="s">
        <v>1396</v>
      </c>
      <c r="C708" s="52" t="s">
        <v>1397</v>
      </c>
      <c r="D708" s="244"/>
      <c r="E708" s="244"/>
      <c r="F708" s="54" t="str">
        <f t="shared" si="188"/>
        <v>-</v>
      </c>
    </row>
    <row r="709" spans="1:6" ht="22.8"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2.8" x14ac:dyDescent="0.2">
      <c r="A713" s="55">
        <v>66341</v>
      </c>
      <c r="B713" s="87" t="s">
        <v>1406</v>
      </c>
      <c r="C713" s="56">
        <v>66341</v>
      </c>
      <c r="D713" s="244"/>
      <c r="E713" s="244"/>
      <c r="F713" s="54" t="str">
        <f t="shared" si="188"/>
        <v>-</v>
      </c>
    </row>
    <row r="714" spans="1:6" ht="22.8" x14ac:dyDescent="0.2">
      <c r="A714" s="55">
        <v>66342</v>
      </c>
      <c r="B714" s="87" t="s">
        <v>1407</v>
      </c>
      <c r="C714" s="56">
        <v>66342</v>
      </c>
      <c r="D714" s="244"/>
      <c r="E714" s="244"/>
      <c r="F714" s="54" t="str">
        <f t="shared" si="188"/>
        <v>-</v>
      </c>
    </row>
    <row r="715" spans="1:6" ht="12"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75735</v>
      </c>
      <c r="E718" s="244">
        <v>112040.87</v>
      </c>
      <c r="F718" s="54">
        <f t="shared" si="188"/>
        <v>147.93803393411235</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216569</v>
      </c>
      <c r="E725" s="244">
        <v>177370.28</v>
      </c>
      <c r="F725" s="54">
        <f t="shared" ref="F725:F979" si="190">IF(D725&lt;&gt;0,IF(E725/D725&gt;=100,"&gt;&gt;100",E725/D725*100),"-")</f>
        <v>81.900124209836122</v>
      </c>
    </row>
    <row r="726" spans="1:6" ht="12.75" customHeight="1" x14ac:dyDescent="0.2">
      <c r="A726" s="55" t="s">
        <v>1429</v>
      </c>
      <c r="B726" s="87" t="s">
        <v>1430</v>
      </c>
      <c r="C726" s="52" t="s">
        <v>1429</v>
      </c>
      <c r="D726" s="244">
        <v>15048</v>
      </c>
      <c r="E726" s="244">
        <v>18462.599999999999</v>
      </c>
      <c r="F726" s="54">
        <f t="shared" si="190"/>
        <v>122.69138755980859</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12" x14ac:dyDescent="0.2">
      <c r="A741" s="55">
        <v>34224</v>
      </c>
      <c r="B741" s="87" t="s">
        <v>1459</v>
      </c>
      <c r="C741" s="52" t="s">
        <v>1460</v>
      </c>
      <c r="D741" s="244"/>
      <c r="E741" s="244"/>
      <c r="F741" s="54" t="str">
        <f t="shared" si="190"/>
        <v>-</v>
      </c>
    </row>
    <row r="742" spans="1:6" ht="12" x14ac:dyDescent="0.2">
      <c r="A742" s="55">
        <v>34233</v>
      </c>
      <c r="B742" s="87" t="s">
        <v>1461</v>
      </c>
      <c r="C742" s="52" t="s">
        <v>1462</v>
      </c>
      <c r="D742" s="244">
        <v>294910</v>
      </c>
      <c r="E742" s="244">
        <v>192353.18</v>
      </c>
      <c r="F742" s="54">
        <f t="shared" si="190"/>
        <v>65.224366755959437</v>
      </c>
    </row>
    <row r="743" spans="1:6" ht="22.8" x14ac:dyDescent="0.2">
      <c r="A743" s="55">
        <v>34234</v>
      </c>
      <c r="B743" s="234" t="s">
        <v>1463</v>
      </c>
      <c r="C743" s="52" t="s">
        <v>1464</v>
      </c>
      <c r="D743" s="244"/>
      <c r="E743" s="244"/>
      <c r="F743" s="54" t="str">
        <f t="shared" si="190"/>
        <v>-</v>
      </c>
    </row>
    <row r="744" spans="1:6" ht="22.8"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2.8"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2.8" x14ac:dyDescent="0.2">
      <c r="A756" s="55">
        <v>34286</v>
      </c>
      <c r="B756" s="234" t="s">
        <v>1489</v>
      </c>
      <c r="C756" s="52" t="s">
        <v>1490</v>
      </c>
      <c r="D756" s="244"/>
      <c r="E756" s="244"/>
      <c r="F756" s="54" t="str">
        <f t="shared" si="190"/>
        <v>-</v>
      </c>
    </row>
    <row r="757" spans="1:6" ht="22.8"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2.8"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12" x14ac:dyDescent="0.2">
      <c r="A773" s="55">
        <v>36328</v>
      </c>
      <c r="B773" s="87" t="s">
        <v>1523</v>
      </c>
      <c r="C773" s="52" t="s">
        <v>1524</v>
      </c>
      <c r="D773" s="244">
        <v>58627</v>
      </c>
      <c r="E773" s="244"/>
      <c r="F773" s="54">
        <f t="shared" si="190"/>
        <v>0</v>
      </c>
    </row>
    <row r="774" spans="1:6" ht="22.8"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2.8" x14ac:dyDescent="0.2">
      <c r="A779" s="55" t="s">
        <v>1535</v>
      </c>
      <c r="B779" s="234" t="s">
        <v>1536</v>
      </c>
      <c r="C779" s="56" t="s">
        <v>1535</v>
      </c>
      <c r="D779" s="244"/>
      <c r="E779" s="244"/>
      <c r="F779" s="54" t="str">
        <f t="shared" si="190"/>
        <v>-</v>
      </c>
    </row>
    <row r="780" spans="1:6" ht="22.8"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12"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2.8" x14ac:dyDescent="0.2">
      <c r="A785" s="55" t="s">
        <v>1547</v>
      </c>
      <c r="B785" s="234" t="s">
        <v>1548</v>
      </c>
      <c r="C785" s="56" t="s">
        <v>1547</v>
      </c>
      <c r="D785" s="244"/>
      <c r="E785" s="244"/>
      <c r="F785" s="54" t="str">
        <f t="shared" si="190"/>
        <v>-</v>
      </c>
    </row>
    <row r="786" spans="1:6" ht="22.8" x14ac:dyDescent="0.2">
      <c r="A786" s="55" t="s">
        <v>1549</v>
      </c>
      <c r="B786" s="234" t="s">
        <v>1550</v>
      </c>
      <c r="C786" s="56" t="s">
        <v>1549</v>
      </c>
      <c r="D786" s="244"/>
      <c r="E786" s="244"/>
      <c r="F786" s="54" t="str">
        <f t="shared" si="190"/>
        <v>-</v>
      </c>
    </row>
    <row r="787" spans="1:6" ht="22.8" x14ac:dyDescent="0.2">
      <c r="A787" s="55" t="s">
        <v>1551</v>
      </c>
      <c r="B787" s="234" t="s">
        <v>1552</v>
      </c>
      <c r="C787" s="56" t="s">
        <v>1551</v>
      </c>
      <c r="D787" s="244"/>
      <c r="E787" s="244"/>
      <c r="F787" s="54" t="str">
        <f t="shared" si="190"/>
        <v>-</v>
      </c>
    </row>
    <row r="788" spans="1:6" ht="22.8" x14ac:dyDescent="0.2">
      <c r="A788" s="55" t="s">
        <v>1553</v>
      </c>
      <c r="B788" s="234" t="s">
        <v>1554</v>
      </c>
      <c r="C788" s="56" t="s">
        <v>1553</v>
      </c>
      <c r="D788" s="244"/>
      <c r="E788" s="244"/>
      <c r="F788" s="54" t="str">
        <f t="shared" si="190"/>
        <v>-</v>
      </c>
    </row>
    <row r="789" spans="1:6" ht="22.8" x14ac:dyDescent="0.2">
      <c r="A789" s="55" t="s">
        <v>1555</v>
      </c>
      <c r="B789" s="234" t="s">
        <v>1556</v>
      </c>
      <c r="C789" s="56" t="s">
        <v>1555</v>
      </c>
      <c r="D789" s="244"/>
      <c r="E789" s="244"/>
      <c r="F789" s="54" t="str">
        <f t="shared" si="190"/>
        <v>-</v>
      </c>
    </row>
    <row r="790" spans="1:6" ht="22.8" x14ac:dyDescent="0.2">
      <c r="A790" s="55" t="s">
        <v>1557</v>
      </c>
      <c r="B790" s="87" t="s">
        <v>1558</v>
      </c>
      <c r="C790" s="52" t="s">
        <v>1557</v>
      </c>
      <c r="D790" s="244"/>
      <c r="E790" s="244"/>
      <c r="F790" s="54" t="str">
        <f t="shared" si="190"/>
        <v>-</v>
      </c>
    </row>
    <row r="791" spans="1:6" ht="22.8" x14ac:dyDescent="0.2">
      <c r="A791" s="55" t="s">
        <v>1559</v>
      </c>
      <c r="B791" s="87" t="s">
        <v>1560</v>
      </c>
      <c r="C791" s="52" t="s">
        <v>1559</v>
      </c>
      <c r="D791" s="244"/>
      <c r="E791" s="244"/>
      <c r="F791" s="54" t="str">
        <f t="shared" si="190"/>
        <v>-</v>
      </c>
    </row>
    <row r="792" spans="1:6" ht="22.8" x14ac:dyDescent="0.2">
      <c r="A792" s="55" t="s">
        <v>1561</v>
      </c>
      <c r="B792" s="87" t="s">
        <v>1562</v>
      </c>
      <c r="C792" s="52" t="s">
        <v>1561</v>
      </c>
      <c r="D792" s="244"/>
      <c r="E792" s="244"/>
      <c r="F792" s="54" t="str">
        <f t="shared" si="190"/>
        <v>-</v>
      </c>
    </row>
    <row r="793" spans="1:6" ht="22.8"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2.8" x14ac:dyDescent="0.2">
      <c r="A797" s="55" t="s">
        <v>1571</v>
      </c>
      <c r="B797" s="87" t="s">
        <v>1572</v>
      </c>
      <c r="C797" s="52" t="s">
        <v>1571</v>
      </c>
      <c r="D797" s="244"/>
      <c r="E797" s="244"/>
      <c r="F797" s="54" t="str">
        <f t="shared" si="190"/>
        <v>-</v>
      </c>
    </row>
    <row r="798" spans="1:6" ht="22.8" x14ac:dyDescent="0.2">
      <c r="A798" s="55" t="s">
        <v>1573</v>
      </c>
      <c r="B798" s="87" t="s">
        <v>1574</v>
      </c>
      <c r="C798" s="52" t="s">
        <v>1573</v>
      </c>
      <c r="D798" s="244"/>
      <c r="E798" s="244"/>
      <c r="F798" s="54" t="str">
        <f t="shared" si="190"/>
        <v>-</v>
      </c>
    </row>
    <row r="799" spans="1:6" ht="22.8" x14ac:dyDescent="0.2">
      <c r="A799" s="55" t="s">
        <v>1575</v>
      </c>
      <c r="B799" s="87" t="s">
        <v>1576</v>
      </c>
      <c r="C799" s="52" t="s">
        <v>1575</v>
      </c>
      <c r="D799" s="244"/>
      <c r="E799" s="244"/>
      <c r="F799" s="54" t="str">
        <f t="shared" si="190"/>
        <v>-</v>
      </c>
    </row>
    <row r="800" spans="1:6" ht="22.8" x14ac:dyDescent="0.2">
      <c r="A800" s="55" t="s">
        <v>1577</v>
      </c>
      <c r="B800" s="87" t="s">
        <v>1578</v>
      </c>
      <c r="C800" s="52" t="s">
        <v>1577</v>
      </c>
      <c r="D800" s="244"/>
      <c r="E800" s="244"/>
      <c r="F800" s="54" t="str">
        <f t="shared" si="190"/>
        <v>-</v>
      </c>
    </row>
    <row r="801" spans="1:6" ht="22.8" x14ac:dyDescent="0.2">
      <c r="A801" s="55" t="s">
        <v>1579</v>
      </c>
      <c r="B801" s="87" t="s">
        <v>1580</v>
      </c>
      <c r="C801" s="52" t="s">
        <v>1579</v>
      </c>
      <c r="D801" s="244"/>
      <c r="E801" s="244"/>
      <c r="F801" s="54" t="str">
        <f t="shared" si="190"/>
        <v>-</v>
      </c>
    </row>
    <row r="802" spans="1:6" ht="22.8" x14ac:dyDescent="0.2">
      <c r="A802" s="55" t="s">
        <v>1581</v>
      </c>
      <c r="B802" s="87" t="s">
        <v>1582</v>
      </c>
      <c r="C802" s="52" t="s">
        <v>1581</v>
      </c>
      <c r="D802" s="244"/>
      <c r="E802" s="244"/>
      <c r="F802" s="54" t="str">
        <f t="shared" si="190"/>
        <v>-</v>
      </c>
    </row>
    <row r="803" spans="1:6" ht="12"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2.8" x14ac:dyDescent="0.2">
      <c r="A806" s="55" t="s">
        <v>1589</v>
      </c>
      <c r="B806" s="87" t="s">
        <v>1590</v>
      </c>
      <c r="C806" s="52" t="s">
        <v>1589</v>
      </c>
      <c r="D806" s="244"/>
      <c r="E806" s="244"/>
      <c r="F806" s="54" t="str">
        <f t="shared" si="190"/>
        <v>-</v>
      </c>
    </row>
    <row r="807" spans="1:6" ht="22.8"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86941</v>
      </c>
      <c r="E816" s="244">
        <v>105944.9</v>
      </c>
      <c r="F816" s="54">
        <f t="shared" si="190"/>
        <v>121.85838672202986</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146000</v>
      </c>
      <c r="E819" s="244">
        <v>149428</v>
      </c>
      <c r="F819" s="54">
        <f t="shared" si="190"/>
        <v>102.34794520547945</v>
      </c>
    </row>
    <row r="820" spans="1:6" ht="22.8"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82240</v>
      </c>
      <c r="E821" s="244">
        <v>65400</v>
      </c>
      <c r="F821" s="54">
        <f t="shared" si="190"/>
        <v>79.523346303501938</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945626</v>
      </c>
      <c r="E830" s="244">
        <v>1288080.05</v>
      </c>
      <c r="F830" s="54">
        <f t="shared" si="190"/>
        <v>136.21453407583971</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2.8" x14ac:dyDescent="0.2">
      <c r="A843" s="55" t="s">
        <v>1662</v>
      </c>
      <c r="B843" s="87" t="s">
        <v>1663</v>
      </c>
      <c r="C843" s="56" t="s">
        <v>1662</v>
      </c>
      <c r="D843" s="244"/>
      <c r="E843" s="244"/>
      <c r="F843" s="54" t="str">
        <f t="shared" si="190"/>
        <v>-</v>
      </c>
    </row>
    <row r="844" spans="1:6" ht="22.8"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2.8"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12" x14ac:dyDescent="0.2">
      <c r="A848" s="55">
        <v>81332</v>
      </c>
      <c r="B848" s="87" t="s">
        <v>1672</v>
      </c>
      <c r="C848" s="52" t="s">
        <v>1673</v>
      </c>
      <c r="D848" s="244"/>
      <c r="E848" s="244"/>
      <c r="F848" s="54" t="str">
        <f t="shared" si="190"/>
        <v>-</v>
      </c>
    </row>
    <row r="849" spans="1:6" ht="22.8"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2.8" x14ac:dyDescent="0.2">
      <c r="A852" s="55">
        <v>81532</v>
      </c>
      <c r="B852" s="234" t="s">
        <v>1680</v>
      </c>
      <c r="C852" s="52" t="s">
        <v>1681</v>
      </c>
      <c r="D852" s="244"/>
      <c r="E852" s="244"/>
      <c r="F852" s="54" t="str">
        <f t="shared" si="190"/>
        <v>-</v>
      </c>
    </row>
    <row r="853" spans="1:6" ht="22.8" x14ac:dyDescent="0.2">
      <c r="A853" s="55">
        <v>81542</v>
      </c>
      <c r="B853" s="234" t="s">
        <v>1682</v>
      </c>
      <c r="C853" s="52" t="s">
        <v>1683</v>
      </c>
      <c r="D853" s="244"/>
      <c r="E853" s="244"/>
      <c r="F853" s="54" t="str">
        <f t="shared" si="190"/>
        <v>-</v>
      </c>
    </row>
    <row r="854" spans="1:6" ht="22.8" x14ac:dyDescent="0.2">
      <c r="A854" s="55">
        <v>81552</v>
      </c>
      <c r="B854" s="87" t="s">
        <v>1684</v>
      </c>
      <c r="C854" s="52" t="s">
        <v>1685</v>
      </c>
      <c r="D854" s="244"/>
      <c r="E854" s="244"/>
      <c r="F854" s="54" t="str">
        <f t="shared" si="190"/>
        <v>-</v>
      </c>
    </row>
    <row r="855" spans="1:6" ht="22.8" x14ac:dyDescent="0.2">
      <c r="A855" s="55">
        <v>81631</v>
      </c>
      <c r="B855" s="234" t="s">
        <v>1686</v>
      </c>
      <c r="C855" s="52" t="s">
        <v>1687</v>
      </c>
      <c r="D855" s="244"/>
      <c r="E855" s="244"/>
      <c r="F855" s="54" t="str">
        <f t="shared" si="190"/>
        <v>-</v>
      </c>
    </row>
    <row r="856" spans="1:6" ht="22.8"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2.8" x14ac:dyDescent="0.2">
      <c r="A869" s="55">
        <v>81761</v>
      </c>
      <c r="B869" s="234" t="s">
        <v>1714</v>
      </c>
      <c r="C869" s="52" t="s">
        <v>1715</v>
      </c>
      <c r="D869" s="244"/>
      <c r="E869" s="244"/>
      <c r="F869" s="54" t="str">
        <f t="shared" si="190"/>
        <v>-</v>
      </c>
    </row>
    <row r="870" spans="1:6" ht="22.8" x14ac:dyDescent="0.2">
      <c r="A870" s="55">
        <v>81762</v>
      </c>
      <c r="B870" s="234" t="s">
        <v>1716</v>
      </c>
      <c r="C870" s="52" t="s">
        <v>1717</v>
      </c>
      <c r="D870" s="244"/>
      <c r="E870" s="244"/>
      <c r="F870" s="54" t="str">
        <f t="shared" si="190"/>
        <v>-</v>
      </c>
    </row>
    <row r="871" spans="1:6" ht="22.8" x14ac:dyDescent="0.2">
      <c r="A871" s="55">
        <v>81771</v>
      </c>
      <c r="B871" s="87" t="s">
        <v>1718</v>
      </c>
      <c r="C871" s="52" t="s">
        <v>1719</v>
      </c>
      <c r="D871" s="244"/>
      <c r="E871" s="244"/>
      <c r="F871" s="54" t="str">
        <f t="shared" si="190"/>
        <v>-</v>
      </c>
    </row>
    <row r="872" spans="1:6" ht="22.8"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12" x14ac:dyDescent="0.2">
      <c r="A882" s="55">
        <v>84242</v>
      </c>
      <c r="B882" s="87" t="s">
        <v>1740</v>
      </c>
      <c r="C882" s="52" t="s">
        <v>1741</v>
      </c>
      <c r="D882" s="244"/>
      <c r="E882" s="244"/>
      <c r="F882" s="54" t="str">
        <f t="shared" si="190"/>
        <v>-</v>
      </c>
    </row>
    <row r="883" spans="1:6" ht="12"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12" x14ac:dyDescent="0.2">
      <c r="A885" s="55">
        <v>84431</v>
      </c>
      <c r="B885" s="87" t="s">
        <v>1746</v>
      </c>
      <c r="C885" s="52" t="s">
        <v>1747</v>
      </c>
      <c r="D885" s="244"/>
      <c r="E885" s="244"/>
      <c r="F885" s="54" t="str">
        <f t="shared" si="190"/>
        <v>-</v>
      </c>
    </row>
    <row r="886" spans="1:6" ht="12" x14ac:dyDescent="0.2">
      <c r="A886" s="55">
        <v>84432</v>
      </c>
      <c r="B886" s="87" t="s">
        <v>1748</v>
      </c>
      <c r="C886" s="52" t="s">
        <v>1749</v>
      </c>
      <c r="D886" s="244"/>
      <c r="E886" s="244"/>
      <c r="F886" s="54" t="str">
        <f t="shared" si="190"/>
        <v>-</v>
      </c>
    </row>
    <row r="887" spans="1:6" ht="12" x14ac:dyDescent="0.2">
      <c r="A887" s="55" t="s">
        <v>1750</v>
      </c>
      <c r="B887" s="87" t="s">
        <v>1751</v>
      </c>
      <c r="C887" s="52" t="s">
        <v>1750</v>
      </c>
      <c r="D887" s="244"/>
      <c r="E887" s="244"/>
      <c r="F887" s="54" t="str">
        <f t="shared" si="190"/>
        <v>-</v>
      </c>
    </row>
    <row r="888" spans="1:6" ht="22.8" x14ac:dyDescent="0.2">
      <c r="A888" s="55">
        <v>84442</v>
      </c>
      <c r="B888" s="87" t="s">
        <v>1752</v>
      </c>
      <c r="C888" s="52" t="s">
        <v>1753</v>
      </c>
      <c r="D888" s="244"/>
      <c r="E888" s="244"/>
      <c r="F888" s="54" t="str">
        <f t="shared" si="190"/>
        <v>-</v>
      </c>
    </row>
    <row r="889" spans="1:6" ht="22.8" x14ac:dyDescent="0.2">
      <c r="A889" s="55">
        <v>84452</v>
      </c>
      <c r="B889" s="234" t="s">
        <v>1754</v>
      </c>
      <c r="C889" s="52" t="s">
        <v>1755</v>
      </c>
      <c r="D889" s="244"/>
      <c r="E889" s="244"/>
      <c r="F889" s="54" t="str">
        <f t="shared" si="190"/>
        <v>-</v>
      </c>
    </row>
    <row r="890" spans="1:6" ht="22.8"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2.8"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2.8" x14ac:dyDescent="0.2">
      <c r="A910" s="55">
        <v>84761</v>
      </c>
      <c r="B910" s="234" t="s">
        <v>1796</v>
      </c>
      <c r="C910" s="52" t="s">
        <v>1797</v>
      </c>
      <c r="D910" s="244"/>
      <c r="E910" s="244"/>
      <c r="F910" s="54" t="str">
        <f t="shared" si="190"/>
        <v>-</v>
      </c>
    </row>
    <row r="911" spans="1:6" ht="22.8" x14ac:dyDescent="0.2">
      <c r="A911" s="55">
        <v>84762</v>
      </c>
      <c r="B911" s="234" t="s">
        <v>1798</v>
      </c>
      <c r="C911" s="52" t="s">
        <v>1799</v>
      </c>
      <c r="D911" s="244"/>
      <c r="E911" s="244"/>
      <c r="F911" s="54" t="str">
        <f t="shared" si="190"/>
        <v>-</v>
      </c>
    </row>
    <row r="912" spans="1:6" ht="22.8" x14ac:dyDescent="0.2">
      <c r="A912" s="55" t="s">
        <v>1800</v>
      </c>
      <c r="B912" s="87" t="s">
        <v>1801</v>
      </c>
      <c r="C912" s="52" t="s">
        <v>1800</v>
      </c>
      <c r="D912" s="244"/>
      <c r="E912" s="244"/>
      <c r="F912" s="54" t="str">
        <f t="shared" si="190"/>
        <v>-</v>
      </c>
    </row>
    <row r="913" spans="1:6" ht="22.8"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2.8"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12"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12" x14ac:dyDescent="0.2">
      <c r="A921" s="55">
        <v>51532</v>
      </c>
      <c r="B921" s="87" t="s">
        <v>1818</v>
      </c>
      <c r="C921" s="52" t="s">
        <v>1819</v>
      </c>
      <c r="D921" s="244"/>
      <c r="E921" s="244"/>
      <c r="F921" s="54" t="str">
        <f t="shared" si="190"/>
        <v>-</v>
      </c>
    </row>
    <row r="922" spans="1:6" ht="22.8" x14ac:dyDescent="0.2">
      <c r="A922" s="55">
        <v>51542</v>
      </c>
      <c r="B922" s="87" t="s">
        <v>1820</v>
      </c>
      <c r="C922" s="52" t="s">
        <v>1821</v>
      </c>
      <c r="D922" s="244"/>
      <c r="E922" s="244"/>
      <c r="F922" s="54" t="str">
        <f t="shared" si="190"/>
        <v>-</v>
      </c>
    </row>
    <row r="923" spans="1:6" ht="22.8" x14ac:dyDescent="0.2">
      <c r="A923" s="55">
        <v>51552</v>
      </c>
      <c r="B923" s="234" t="s">
        <v>1822</v>
      </c>
      <c r="C923" s="52" t="s">
        <v>1823</v>
      </c>
      <c r="D923" s="244"/>
      <c r="E923" s="244"/>
      <c r="F923" s="54" t="str">
        <f t="shared" si="190"/>
        <v>-</v>
      </c>
    </row>
    <row r="924" spans="1:6" ht="12" x14ac:dyDescent="0.2">
      <c r="A924" s="55">
        <v>51631</v>
      </c>
      <c r="B924" s="87" t="s">
        <v>1824</v>
      </c>
      <c r="C924" s="52" t="s">
        <v>1825</v>
      </c>
      <c r="D924" s="244"/>
      <c r="E924" s="244"/>
      <c r="F924" s="54" t="str">
        <f t="shared" si="190"/>
        <v>-</v>
      </c>
    </row>
    <row r="925" spans="1:6" ht="12"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2.8" x14ac:dyDescent="0.2">
      <c r="A938" s="55">
        <v>51761</v>
      </c>
      <c r="B938" s="87" t="s">
        <v>1852</v>
      </c>
      <c r="C938" s="52" t="s">
        <v>1853</v>
      </c>
      <c r="D938" s="244"/>
      <c r="E938" s="244"/>
      <c r="F938" s="54" t="str">
        <f t="shared" si="190"/>
        <v>-</v>
      </c>
    </row>
    <row r="939" spans="1:6" ht="22.8" x14ac:dyDescent="0.2">
      <c r="A939" s="55">
        <v>51762</v>
      </c>
      <c r="B939" s="87" t="s">
        <v>1854</v>
      </c>
      <c r="C939" s="52" t="s">
        <v>1855</v>
      </c>
      <c r="D939" s="244"/>
      <c r="E939" s="244"/>
      <c r="F939" s="54" t="str">
        <f t="shared" si="190"/>
        <v>-</v>
      </c>
    </row>
    <row r="940" spans="1:6" ht="22.8" x14ac:dyDescent="0.2">
      <c r="A940" s="55">
        <v>51771</v>
      </c>
      <c r="B940" s="87" t="s">
        <v>1856</v>
      </c>
      <c r="C940" s="52" t="s">
        <v>1857</v>
      </c>
      <c r="D940" s="244"/>
      <c r="E940" s="244"/>
      <c r="F940" s="54" t="str">
        <f t="shared" si="190"/>
        <v>-</v>
      </c>
    </row>
    <row r="941" spans="1:6" ht="22.8" x14ac:dyDescent="0.2">
      <c r="A941" s="55">
        <v>51772</v>
      </c>
      <c r="B941" s="87" t="s">
        <v>1858</v>
      </c>
      <c r="C941" s="52" t="s">
        <v>1859</v>
      </c>
      <c r="D941" s="244"/>
      <c r="E941" s="244"/>
      <c r="F941" s="54" t="str">
        <f t="shared" si="190"/>
        <v>-</v>
      </c>
    </row>
    <row r="942" spans="1:6" ht="12" x14ac:dyDescent="0.2">
      <c r="A942" s="55">
        <v>54132</v>
      </c>
      <c r="B942" s="87" t="s">
        <v>1860</v>
      </c>
      <c r="C942" s="52" t="s">
        <v>1861</v>
      </c>
      <c r="D942" s="244"/>
      <c r="E942" s="244"/>
      <c r="F942" s="54" t="str">
        <f t="shared" si="190"/>
        <v>-</v>
      </c>
    </row>
    <row r="943" spans="1:6" ht="12"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12" x14ac:dyDescent="0.2">
      <c r="A945" s="55">
        <v>54162</v>
      </c>
      <c r="B945" s="87" t="s">
        <v>1866</v>
      </c>
      <c r="C945" s="52" t="s">
        <v>1867</v>
      </c>
      <c r="D945" s="244"/>
      <c r="E945" s="244"/>
      <c r="F945" s="54" t="str">
        <f t="shared" si="190"/>
        <v>-</v>
      </c>
    </row>
    <row r="946" spans="1:6" ht="22.8" x14ac:dyDescent="0.2">
      <c r="A946" s="55">
        <v>54221</v>
      </c>
      <c r="B946" s="234" t="s">
        <v>1868</v>
      </c>
      <c r="C946" s="52" t="s">
        <v>1869</v>
      </c>
      <c r="D946" s="244"/>
      <c r="E946" s="244"/>
      <c r="F946" s="54" t="str">
        <f t="shared" si="190"/>
        <v>-</v>
      </c>
    </row>
    <row r="947" spans="1:6" ht="22.8" x14ac:dyDescent="0.2">
      <c r="A947" s="55">
        <v>54222</v>
      </c>
      <c r="B947" s="234" t="s">
        <v>1870</v>
      </c>
      <c r="C947" s="52" t="s">
        <v>1871</v>
      </c>
      <c r="D947" s="244"/>
      <c r="E947" s="244"/>
      <c r="F947" s="54" t="str">
        <f t="shared" si="190"/>
        <v>-</v>
      </c>
    </row>
    <row r="948" spans="1:6" ht="12" x14ac:dyDescent="0.2">
      <c r="A948" s="55" t="s">
        <v>1872</v>
      </c>
      <c r="B948" s="87" t="s">
        <v>1873</v>
      </c>
      <c r="C948" s="52" t="s">
        <v>1872</v>
      </c>
      <c r="D948" s="244"/>
      <c r="E948" s="244"/>
      <c r="F948" s="54" t="str">
        <f t="shared" si="190"/>
        <v>-</v>
      </c>
    </row>
    <row r="949" spans="1:6" ht="22.8" x14ac:dyDescent="0.2">
      <c r="A949" s="55">
        <v>54232</v>
      </c>
      <c r="B949" s="234" t="s">
        <v>1874</v>
      </c>
      <c r="C949" s="52" t="s">
        <v>1875</v>
      </c>
      <c r="D949" s="244"/>
      <c r="E949" s="244"/>
      <c r="F949" s="54" t="str">
        <f t="shared" si="190"/>
        <v>-</v>
      </c>
    </row>
    <row r="950" spans="1:6" ht="22.8" x14ac:dyDescent="0.2">
      <c r="A950" s="55">
        <v>54242</v>
      </c>
      <c r="B950" s="87" t="s">
        <v>1876</v>
      </c>
      <c r="C950" s="52" t="s">
        <v>1877</v>
      </c>
      <c r="D950" s="244"/>
      <c r="E950" s="244"/>
      <c r="F950" s="54" t="str">
        <f t="shared" si="190"/>
        <v>-</v>
      </c>
    </row>
    <row r="951" spans="1:6" ht="22.8" x14ac:dyDescent="0.2">
      <c r="A951" s="55" t="s">
        <v>1878</v>
      </c>
      <c r="B951" s="87" t="s">
        <v>1879</v>
      </c>
      <c r="C951" s="52" t="s">
        <v>1878</v>
      </c>
      <c r="D951" s="244"/>
      <c r="E951" s="244"/>
      <c r="F951" s="54" t="str">
        <f t="shared" si="190"/>
        <v>-</v>
      </c>
    </row>
    <row r="952" spans="1:6" ht="22.8" x14ac:dyDescent="0.2">
      <c r="A952" s="55">
        <v>54312</v>
      </c>
      <c r="B952" s="234" t="s">
        <v>1880</v>
      </c>
      <c r="C952" s="52" t="s">
        <v>1881</v>
      </c>
      <c r="D952" s="244"/>
      <c r="E952" s="244"/>
      <c r="F952" s="54" t="str">
        <f t="shared" si="190"/>
        <v>-</v>
      </c>
    </row>
    <row r="953" spans="1:6" ht="22.8" x14ac:dyDescent="0.2">
      <c r="A953" s="55">
        <v>54431</v>
      </c>
      <c r="B953" s="87" t="s">
        <v>1882</v>
      </c>
      <c r="C953" s="52" t="s">
        <v>1883</v>
      </c>
      <c r="D953" s="244">
        <v>258454</v>
      </c>
      <c r="E953" s="244"/>
      <c r="F953" s="54">
        <f t="shared" si="190"/>
        <v>0</v>
      </c>
    </row>
    <row r="954" spans="1:6" ht="22.8" x14ac:dyDescent="0.2">
      <c r="A954" s="55">
        <v>54432</v>
      </c>
      <c r="B954" s="87" t="s">
        <v>1884</v>
      </c>
      <c r="C954" s="52" t="s">
        <v>1885</v>
      </c>
      <c r="D954" s="244">
        <v>846862</v>
      </c>
      <c r="E954" s="244">
        <v>884369.18</v>
      </c>
      <c r="F954" s="54">
        <f t="shared" si="190"/>
        <v>104.42896009030989</v>
      </c>
    </row>
    <row r="955" spans="1:6" ht="22.8" x14ac:dyDescent="0.2">
      <c r="A955" s="55" t="s">
        <v>1886</v>
      </c>
      <c r="B955" s="87" t="s">
        <v>1887</v>
      </c>
      <c r="C955" s="52" t="s">
        <v>1886</v>
      </c>
      <c r="D955" s="244"/>
      <c r="E955" s="244"/>
      <c r="F955" s="54" t="str">
        <f t="shared" si="190"/>
        <v>-</v>
      </c>
    </row>
    <row r="956" spans="1:6" ht="22.8" x14ac:dyDescent="0.2">
      <c r="A956" s="55">
        <v>54442</v>
      </c>
      <c r="B956" s="87" t="s">
        <v>1888</v>
      </c>
      <c r="C956" s="52" t="s">
        <v>1889</v>
      </c>
      <c r="D956" s="244"/>
      <c r="E956" s="244"/>
      <c r="F956" s="54" t="str">
        <f t="shared" si="190"/>
        <v>-</v>
      </c>
    </row>
    <row r="957" spans="1:6" ht="22.8" x14ac:dyDescent="0.2">
      <c r="A957" s="55">
        <v>54452</v>
      </c>
      <c r="B957" s="87" t="s">
        <v>1890</v>
      </c>
      <c r="C957" s="52" t="s">
        <v>1891</v>
      </c>
      <c r="D957" s="244"/>
      <c r="E957" s="244"/>
      <c r="F957" s="54" t="str">
        <f t="shared" si="190"/>
        <v>-</v>
      </c>
    </row>
    <row r="958" spans="1:6" ht="22.8" x14ac:dyDescent="0.2">
      <c r="A958" s="55" t="s">
        <v>1892</v>
      </c>
      <c r="B958" s="87" t="s">
        <v>1893</v>
      </c>
      <c r="C958" s="52" t="s">
        <v>1892</v>
      </c>
      <c r="D958" s="244"/>
      <c r="E958" s="244"/>
      <c r="F958" s="54" t="str">
        <f t="shared" si="190"/>
        <v>-</v>
      </c>
    </row>
    <row r="959" spans="1:6" ht="12" x14ac:dyDescent="0.2">
      <c r="A959" s="55">
        <v>54461</v>
      </c>
      <c r="B959" s="87" t="s">
        <v>1894</v>
      </c>
      <c r="C959" s="52" t="s">
        <v>1895</v>
      </c>
      <c r="D959" s="244"/>
      <c r="E959" s="244"/>
      <c r="F959" s="54" t="str">
        <f t="shared" si="190"/>
        <v>-</v>
      </c>
    </row>
    <row r="960" spans="1:6" ht="12"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2.8" x14ac:dyDescent="0.2">
      <c r="A962" s="55">
        <v>54472</v>
      </c>
      <c r="B962" s="234" t="s">
        <v>1900</v>
      </c>
      <c r="C962" s="52" t="s">
        <v>1901</v>
      </c>
      <c r="D962" s="244"/>
      <c r="E962" s="244"/>
      <c r="F962" s="54" t="str">
        <f t="shared" si="190"/>
        <v>-</v>
      </c>
    </row>
    <row r="963" spans="1:6" ht="22.8" x14ac:dyDescent="0.2">
      <c r="A963" s="55">
        <v>54482</v>
      </c>
      <c r="B963" s="234" t="s">
        <v>1902</v>
      </c>
      <c r="C963" s="52" t="s">
        <v>1903</v>
      </c>
      <c r="D963" s="244"/>
      <c r="E963" s="244"/>
      <c r="F963" s="54" t="str">
        <f t="shared" si="190"/>
        <v>-</v>
      </c>
    </row>
    <row r="964" spans="1:6" ht="22.8" x14ac:dyDescent="0.2">
      <c r="A964" s="55" t="s">
        <v>1904</v>
      </c>
      <c r="B964" s="234" t="s">
        <v>1905</v>
      </c>
      <c r="C964" s="52" t="s">
        <v>1904</v>
      </c>
      <c r="D964" s="244"/>
      <c r="E964" s="244"/>
      <c r="F964" s="54" t="str">
        <f t="shared" si="190"/>
        <v>-</v>
      </c>
    </row>
    <row r="965" spans="1:6" ht="22.8"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2.8"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12" x14ac:dyDescent="0.2">
      <c r="A976" s="55">
        <v>54751</v>
      </c>
      <c r="B976" s="87" t="s">
        <v>1928</v>
      </c>
      <c r="C976" s="52" t="s">
        <v>1929</v>
      </c>
      <c r="D976" s="244"/>
      <c r="E976" s="244"/>
      <c r="F976" s="54" t="str">
        <f t="shared" si="190"/>
        <v>-</v>
      </c>
    </row>
    <row r="977" spans="1:6" ht="12" x14ac:dyDescent="0.2">
      <c r="A977" s="55">
        <v>54752</v>
      </c>
      <c r="B977" s="87" t="s">
        <v>1930</v>
      </c>
      <c r="C977" s="52" t="s">
        <v>1931</v>
      </c>
      <c r="D977" s="244"/>
      <c r="E977" s="244"/>
      <c r="F977" s="54" t="str">
        <f t="shared" si="190"/>
        <v>-</v>
      </c>
    </row>
    <row r="978" spans="1:6" ht="22.8" x14ac:dyDescent="0.2">
      <c r="A978" s="55">
        <v>54761</v>
      </c>
      <c r="B978" s="87" t="s">
        <v>1932</v>
      </c>
      <c r="C978" s="52" t="s">
        <v>1933</v>
      </c>
      <c r="D978" s="244"/>
      <c r="E978" s="244"/>
      <c r="F978" s="54" t="str">
        <f t="shared" si="190"/>
        <v>-</v>
      </c>
    </row>
    <row r="979" spans="1:6" ht="22.8" x14ac:dyDescent="0.2">
      <c r="A979" s="55">
        <v>54762</v>
      </c>
      <c r="B979" s="87" t="s">
        <v>1934</v>
      </c>
      <c r="C979" s="52" t="s">
        <v>1935</v>
      </c>
      <c r="D979" s="244"/>
      <c r="E979" s="244"/>
      <c r="F979" s="54" t="str">
        <f t="shared" si="190"/>
        <v>-</v>
      </c>
    </row>
    <row r="980" spans="1:6" ht="22.8" x14ac:dyDescent="0.2">
      <c r="A980" s="55">
        <v>54771</v>
      </c>
      <c r="B980" s="87" t="s">
        <v>1936</v>
      </c>
      <c r="C980" s="52" t="s">
        <v>1937</v>
      </c>
      <c r="D980" s="244"/>
      <c r="E980" s="244"/>
      <c r="F980" s="54" t="str">
        <f t="shared" ref="F980:F982" si="191">IF(D980&lt;&gt;0,IF(E980/D980&gt;=100,"&gt;&gt;100",E980/D980*100),"-")</f>
        <v>-</v>
      </c>
    </row>
    <row r="981" spans="1:6" ht="22.8" x14ac:dyDescent="0.2">
      <c r="A981" s="55">
        <v>54772</v>
      </c>
      <c r="B981" s="87" t="s">
        <v>1938</v>
      </c>
      <c r="C981" s="52" t="s">
        <v>1939</v>
      </c>
      <c r="D981" s="244"/>
      <c r="E981" s="244"/>
      <c r="F981" s="54" t="str">
        <f t="shared" si="191"/>
        <v>-</v>
      </c>
    </row>
    <row r="982" spans="1:6" ht="22.8" x14ac:dyDescent="0.2">
      <c r="A982" s="57">
        <v>55312</v>
      </c>
      <c r="B982" s="235" t="s">
        <v>1940</v>
      </c>
      <c r="C982" s="58" t="s">
        <v>1941</v>
      </c>
      <c r="D982" s="245"/>
      <c r="E982" s="245"/>
      <c r="F982" s="59" t="str">
        <f t="shared" si="191"/>
        <v>-</v>
      </c>
    </row>
    <row r="983" spans="1:6" ht="20.100000000000001" customHeight="1" x14ac:dyDescent="0.25">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c r="E985" s="246"/>
      <c r="F985" s="65" t="str">
        <f t="shared" ref="F985:F992" si="192">IF(D985&lt;&gt;0,IF(E985/D985&gt;=100,"&gt;&gt;100",E985/D985*100),"-")</f>
        <v>-</v>
      </c>
    </row>
    <row r="986" spans="1:6" ht="12" x14ac:dyDescent="0.2">
      <c r="A986" s="55" t="s">
        <v>1949</v>
      </c>
      <c r="B986" s="87" t="s">
        <v>1950</v>
      </c>
      <c r="C986" s="52" t="s">
        <v>1949</v>
      </c>
      <c r="D986" s="247"/>
      <c r="E986" s="247"/>
      <c r="F986" s="54" t="str">
        <f t="shared" si="192"/>
        <v>-</v>
      </c>
    </row>
    <row r="987" spans="1:6" ht="22.8" x14ac:dyDescent="0.2">
      <c r="A987" s="55" t="s">
        <v>1951</v>
      </c>
      <c r="B987" s="87" t="s">
        <v>1952</v>
      </c>
      <c r="C987" s="52" t="s">
        <v>1951</v>
      </c>
      <c r="D987" s="247"/>
      <c r="E987" s="247"/>
      <c r="F987" s="54" t="str">
        <f t="shared" si="192"/>
        <v>-</v>
      </c>
    </row>
    <row r="988" spans="1:6" ht="22.8"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2.8"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52" sqref="E25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99516474</v>
      </c>
      <c r="E6" s="231">
        <f t="shared" si="0"/>
        <v>92615941.069999993</v>
      </c>
      <c r="F6" s="232">
        <f t="shared" ref="F6:F260" si="1">IF(D6&gt;0,IF(E6/D6&gt;=100,"&gt;&gt;100",E6/D6*100),"-")</f>
        <v>93.065939082608566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84727985</v>
      </c>
      <c r="E7" s="106">
        <f t="shared" si="2"/>
        <v>77312319.069999993</v>
      </c>
      <c r="F7" s="95">
        <f t="shared" si="1"/>
        <v>91.247678166782791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14768620</v>
      </c>
      <c r="E8" s="106">
        <f>E9+E10-E11</f>
        <v>17568155.600000001</v>
      </c>
      <c r="F8" s="95">
        <f t="shared" si="1"/>
        <v>118.9559728667946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14703370</v>
      </c>
      <c r="E9" s="249">
        <v>17396655.600000001</v>
      </c>
      <c r="F9" s="95">
        <f t="shared" si="1"/>
        <v>118.31747143682027</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65250</v>
      </c>
      <c r="E10" s="249">
        <v>171500</v>
      </c>
      <c r="F10" s="95">
        <f t="shared" si="1"/>
        <v>262.83524904214562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59996616</v>
      </c>
      <c r="E12" s="106">
        <f t="shared" si="3"/>
        <v>59738565.469999999</v>
      </c>
      <c r="F12" s="95">
        <f t="shared" si="1"/>
        <v>99.569891525215354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54849853</v>
      </c>
      <c r="E13" s="106">
        <f t="shared" si="4"/>
        <v>55579568.299999997</v>
      </c>
      <c r="F13" s="95">
        <f t="shared" si="1"/>
        <v>101.33038697478369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33155313</v>
      </c>
      <c r="E15" s="249">
        <v>34825092.469999999</v>
      </c>
      <c r="F15" s="95">
        <f t="shared" si="1"/>
        <v>105.03623497687985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11396975</v>
      </c>
      <c r="E16" s="249">
        <v>12753245.33</v>
      </c>
      <c r="F16" s="95">
        <f t="shared" si="1"/>
        <v>111.90026590389117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20435219</v>
      </c>
      <c r="E17" s="249">
        <v>18850315.579999998</v>
      </c>
      <c r="F17" s="95">
        <f t="shared" si="1"/>
        <v>92.244255273212389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10137654</v>
      </c>
      <c r="E18" s="249">
        <v>10849085.08</v>
      </c>
      <c r="F18" s="95">
        <f t="shared" si="1"/>
        <v>107.01770922542828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3755816</v>
      </c>
      <c r="E19" s="106">
        <f t="shared" si="5"/>
        <v>3091426.24</v>
      </c>
      <c r="F19" s="95">
        <f t="shared" si="1"/>
        <v>82.310375162148517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700488</v>
      </c>
      <c r="E20" s="249">
        <v>764779.06</v>
      </c>
      <c r="F20" s="95">
        <f t="shared" si="1"/>
        <v>109.17803873870788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172663</v>
      </c>
      <c r="E21" s="249">
        <v>172662.6</v>
      </c>
      <c r="F21" s="95">
        <f t="shared" si="1"/>
        <v>99.99976833484881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147398</v>
      </c>
      <c r="E22" s="249">
        <v>217808.97</v>
      </c>
      <c r="F22" s="95">
        <f t="shared" si="1"/>
        <v>147.76928452217805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41454</v>
      </c>
      <c r="E25" s="249">
        <v>41454</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4507185</v>
      </c>
      <c r="E26" s="249">
        <v>4784358.3600000003</v>
      </c>
      <c r="F26" s="95">
        <f t="shared" si="1"/>
        <v>106.14958915598096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1813372</v>
      </c>
      <c r="E28" s="249">
        <v>2889636.75</v>
      </c>
      <c r="F28" s="95">
        <f t="shared" si="1"/>
        <v>159.35156989299492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288038</v>
      </c>
      <c r="E29" s="106">
        <f t="shared" si="6"/>
        <v>229504.16999999998</v>
      </c>
      <c r="F29" s="95">
        <f t="shared" si="1"/>
        <v>79.678434789854109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691449</v>
      </c>
      <c r="E30" s="249">
        <v>673448.84</v>
      </c>
      <c r="F30" s="95">
        <f t="shared" si="1"/>
        <v>97.396747988644123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403411</v>
      </c>
      <c r="E34" s="249">
        <v>443944.67</v>
      </c>
      <c r="F34" s="95">
        <f t="shared" si="1"/>
        <v>110.04773543606892</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237956</v>
      </c>
      <c r="E35" s="106">
        <f t="shared" si="7"/>
        <v>236491.39</v>
      </c>
      <c r="F35" s="95">
        <f t="shared" si="1"/>
        <v>99.384503857856075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53075</v>
      </c>
      <c r="E36" s="249">
        <v>53075</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188650</v>
      </c>
      <c r="E37" s="249">
        <v>188650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3769</v>
      </c>
      <c r="E40" s="249">
        <v>5233.6099999999997</v>
      </c>
      <c r="F40" s="95">
        <f t="shared" si="1"/>
        <v>138.85937914566199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864953</v>
      </c>
      <c r="E45" s="106">
        <f t="shared" si="9"/>
        <v>601575.36999999918</v>
      </c>
      <c r="F45" s="95">
        <f t="shared" si="1"/>
        <v>69.550064569982311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92516</v>
      </c>
      <c r="E47" s="249">
        <v>92516.18</v>
      </c>
      <c r="F47" s="95">
        <f t="shared" si="1"/>
        <v>100.0001945609408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9600583</v>
      </c>
      <c r="E49" s="249">
        <v>9808395.4299999997</v>
      </c>
      <c r="F49" s="95">
        <f t="shared" si="1"/>
        <v>102.16458135927786</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8828146</v>
      </c>
      <c r="E50" s="249">
        <v>9299336.2400000002</v>
      </c>
      <c r="F50" s="95">
        <f t="shared" si="1"/>
        <v>105.3373634735991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579886</v>
      </c>
      <c r="E54" s="249">
        <v>716821.3</v>
      </c>
      <c r="F54" s="95">
        <f t="shared" si="1"/>
        <v>123.61417588974386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579886</v>
      </c>
      <c r="E55" s="249">
        <v>716821.3</v>
      </c>
      <c r="F55" s="95">
        <f t="shared" si="1"/>
        <v>123.61417588974386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9957151</v>
      </c>
      <c r="E56" s="106">
        <f t="shared" si="11"/>
        <v>0</v>
      </c>
      <c r="F56" s="95">
        <f t="shared" si="1"/>
        <v>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9957151</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5598</v>
      </c>
      <c r="E63" s="106">
        <f t="shared" si="12"/>
        <v>5598</v>
      </c>
      <c r="F63" s="95">
        <f t="shared" si="1"/>
        <v>100</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5598</v>
      </c>
      <c r="E64" s="249">
        <v>5598</v>
      </c>
      <c r="F64" s="95">
        <f t="shared" si="1"/>
        <v>100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14788489</v>
      </c>
      <c r="E68" s="106">
        <f t="shared" si="13"/>
        <v>15303621.999999998</v>
      </c>
      <c r="F68" s="95">
        <f t="shared" si="1"/>
        <v>103.48333761481649</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3519307</v>
      </c>
      <c r="E69" s="106">
        <f t="shared" si="14"/>
        <v>3949305.66</v>
      </c>
      <c r="F69" s="95">
        <f t="shared" si="1"/>
        <v>112.21827649591241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3519307</v>
      </c>
      <c r="E70" s="106">
        <f t="shared" si="15"/>
        <v>3949305.66</v>
      </c>
      <c r="F70" s="95">
        <f t="shared" si="1"/>
        <v>112.21827649591241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3519307</v>
      </c>
      <c r="E72" s="249">
        <v>3949305.66</v>
      </c>
      <c r="F72" s="95">
        <f t="shared" si="1"/>
        <v>112.21827649591241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1833</v>
      </c>
      <c r="E78" s="106">
        <f>E79+SUM(E82:E84)-E85+E86</f>
        <v>1073.69</v>
      </c>
      <c r="F78" s="95">
        <f t="shared" si="1"/>
        <v>58.575559192580471</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v>757.59</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1833</v>
      </c>
      <c r="E86" s="249">
        <v>316.10000000000002</v>
      </c>
      <c r="F86" s="95">
        <f t="shared" si="1"/>
        <v>17.244953627932354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25228</v>
      </c>
      <c r="E87" s="106">
        <f t="shared" si="17"/>
        <v>0</v>
      </c>
      <c r="F87" s="95">
        <f t="shared" si="1"/>
        <v>0</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25228</v>
      </c>
      <c r="E88" s="106">
        <f t="shared" si="18"/>
        <v>25228.13</v>
      </c>
      <c r="F88" s="95">
        <f t="shared" si="1"/>
        <v>100.00051530045981</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25228</v>
      </c>
      <c r="E93" s="249">
        <v>25228.13</v>
      </c>
      <c r="F93" s="95">
        <f t="shared" si="1"/>
        <v>100.00051530045981</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v>25228.13</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10205500</v>
      </c>
      <c r="E134" s="106">
        <f t="shared" si="23"/>
        <v>10205500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10205500</v>
      </c>
      <c r="E135" s="106">
        <f t="shared" si="24"/>
        <v>10205500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10205500</v>
      </c>
      <c r="E139" s="249">
        <v>10205500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659288</v>
      </c>
      <c r="E146" s="106">
        <f t="shared" si="26"/>
        <v>926100.86999999988</v>
      </c>
      <c r="F146" s="95">
        <f t="shared" si="1"/>
        <v>140.46985080875126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52382</v>
      </c>
      <c r="E147" s="249">
        <v>31773.3</v>
      </c>
      <c r="F147" s="95">
        <f t="shared" si="1"/>
        <v>60.656905043717302</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164040</v>
      </c>
      <c r="E158" s="249">
        <v>41702.9</v>
      </c>
      <c r="F158" s="95">
        <f t="shared" si="1"/>
        <v>25.422396976347233</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v>1493145</v>
      </c>
      <c r="E159" s="249">
        <v>1510389.96</v>
      </c>
      <c r="F159" s="95">
        <f t="shared" si="1"/>
        <v>101.15494208532996</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1050279</v>
      </c>
      <c r="E163" s="249">
        <v>657765.29</v>
      </c>
      <c r="F163" s="95">
        <f t="shared" si="1"/>
        <v>62.627672266131199</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377333</v>
      </c>
      <c r="E170" s="106">
        <f t="shared" si="29"/>
        <v>221641.78</v>
      </c>
      <c r="F170" s="95">
        <f t="shared" si="1"/>
        <v>58.739039522119718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377333</v>
      </c>
      <c r="E173" s="249">
        <v>221641.78</v>
      </c>
      <c r="F173" s="95">
        <f t="shared" si="1"/>
        <v>58.739039522119718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99516474</v>
      </c>
      <c r="E175" s="106">
        <f t="shared" si="30"/>
        <v>92615941.070000008</v>
      </c>
      <c r="F175" s="95">
        <f t="shared" si="1"/>
        <v>93.06593908260858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18819617</v>
      </c>
      <c r="E176" s="106">
        <f t="shared" si="31"/>
        <v>12193519.58</v>
      </c>
      <c r="F176" s="95">
        <f t="shared" si="1"/>
        <v>64.791539487758982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2048972</v>
      </c>
      <c r="E177" s="106">
        <f t="shared" si="32"/>
        <v>953849.23</v>
      </c>
      <c r="F177" s="95">
        <f t="shared" si="1"/>
        <v>46.552575144999544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375100</v>
      </c>
      <c r="E178" s="249">
        <v>224141.73</v>
      </c>
      <c r="F178" s="95">
        <f t="shared" si="1"/>
        <v>59.755193281791527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748134</v>
      </c>
      <c r="E179" s="249">
        <v>523907.43</v>
      </c>
      <c r="F179" s="95">
        <f t="shared" si="1"/>
        <v>70.02855504495183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62632</v>
      </c>
      <c r="E180" s="106">
        <f t="shared" si="33"/>
        <v>2990</v>
      </c>
      <c r="F180" s="95">
        <f t="shared" si="1"/>
        <v>4.7739174862690001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60598</v>
      </c>
      <c r="E182" s="249">
        <v>211.4</v>
      </c>
      <c r="F182" s="95">
        <f t="shared" si="1"/>
        <v>0.34885639790092082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2034</v>
      </c>
      <c r="E183" s="249">
        <v>2778.6</v>
      </c>
      <c r="F183" s="95">
        <f t="shared" si="1"/>
        <v>136.60766961651919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6903</v>
      </c>
      <c r="E184" s="249"/>
      <c r="F184" s="95">
        <f t="shared" si="1"/>
        <v>0</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8800</v>
      </c>
      <c r="E186" s="249">
        <v>9195</v>
      </c>
      <c r="F186" s="95">
        <f t="shared" si="1"/>
        <v>104.48863636363637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v>133986</v>
      </c>
      <c r="E187" s="249">
        <v>132797</v>
      </c>
      <c r="F187" s="95">
        <f t="shared" si="1"/>
        <v>99.112593853089123</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713417</v>
      </c>
      <c r="E188" s="249">
        <v>60818.07</v>
      </c>
      <c r="F188" s="95">
        <f t="shared" si="1"/>
        <v>8.5248977806808632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1490082</v>
      </c>
      <c r="E189" s="249">
        <v>603977.80000000005</v>
      </c>
      <c r="F189" s="95">
        <f t="shared" si="1"/>
        <v>40.533192133050399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15280563</v>
      </c>
      <c r="E206" s="106">
        <f t="shared" si="37"/>
        <v>10635692.550000001</v>
      </c>
      <c r="F206" s="95">
        <f t="shared" si="1"/>
        <v>69.602753183897747</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15280563</v>
      </c>
      <c r="E207" s="106">
        <f t="shared" si="38"/>
        <v>10635692.550000001</v>
      </c>
      <c r="F207" s="95">
        <f t="shared" si="1"/>
        <v>69.602753183897747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v>55555.4</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15280563</v>
      </c>
      <c r="E212" s="249">
        <v>10580137.15</v>
      </c>
      <c r="F212" s="95">
        <f t="shared" si="1"/>
        <v>69.23918411906682</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80696857</v>
      </c>
      <c r="E237" s="106">
        <f t="shared" si="41"/>
        <v>80422421.49000001</v>
      </c>
      <c r="F237" s="95">
        <f t="shared" si="1"/>
        <v>99.65991796929589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80050612</v>
      </c>
      <c r="E238" s="106">
        <f t="shared" si="42"/>
        <v>73494086.189999998</v>
      </c>
      <c r="F238" s="95">
        <f t="shared" si="1"/>
        <v>91.809524441861853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95172987</v>
      </c>
      <c r="E239" s="106">
        <f t="shared" si="43"/>
        <v>87939370.349999994</v>
      </c>
      <c r="F239" s="95">
        <f t="shared" si="1"/>
        <v>92.399506542754608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95172987</v>
      </c>
      <c r="E240" s="249">
        <v>87939370.349999994</v>
      </c>
      <c r="F240" s="95">
        <f t="shared" si="1"/>
        <v>92.399506542754608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15122375</v>
      </c>
      <c r="E242" s="106">
        <f t="shared" si="44"/>
        <v>14445284.16</v>
      </c>
      <c r="F242" s="95">
        <f t="shared" si="1"/>
        <v>95.522589275824728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15122375</v>
      </c>
      <c r="E243" s="249">
        <v>14445284.16</v>
      </c>
      <c r="F243" s="95">
        <f t="shared" si="1"/>
        <v>95.522589275824728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-13042</v>
      </c>
      <c r="E245" s="106">
        <f t="shared" si="45"/>
        <v>6002234.4299999997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56628078</v>
      </c>
      <c r="E246" s="106">
        <f t="shared" si="46"/>
        <v>61227692.409999996</v>
      </c>
      <c r="F246" s="95">
        <f t="shared" si="1"/>
        <v>108.12249783579094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40239478</v>
      </c>
      <c r="E247" s="249">
        <v>46828777.609999999</v>
      </c>
      <c r="F247" s="95">
        <f t="shared" si="1"/>
        <v>116.3752114527927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16388600</v>
      </c>
      <c r="E249" s="249">
        <v>14398914.800000001</v>
      </c>
      <c r="F249" s="95">
        <f t="shared" si="1"/>
        <v>87.859333927242105</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56641120</v>
      </c>
      <c r="E250" s="106">
        <f t="shared" si="47"/>
        <v>55225457.979999997</v>
      </c>
      <c r="F250" s="95">
        <f t="shared" si="1"/>
        <v>97.50064613835319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56641120</v>
      </c>
      <c r="E252" s="249">
        <v>55225457.979999997</v>
      </c>
      <c r="F252" s="95">
        <f t="shared" si="1"/>
        <v>97.50064613835319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659287</v>
      </c>
      <c r="E255" s="249">
        <v>926100.87</v>
      </c>
      <c r="F255" s="95">
        <f t="shared" si="1"/>
        <v>140.47006387203146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5988395</v>
      </c>
      <c r="E259" s="106">
        <f t="shared" si="49"/>
        <v>3289197.44</v>
      </c>
      <c r="F259" s="95">
        <f t="shared" si="1"/>
        <v>54.926193746404508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5988395</v>
      </c>
      <c r="E260" s="250">
        <v>3289197.44</v>
      </c>
      <c r="F260" s="99">
        <f t="shared" si="1"/>
        <v>54.926193746404508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v>25228</v>
      </c>
      <c r="E262" s="249">
        <v>25228.13</v>
      </c>
      <c r="F262" s="95">
        <f t="shared" ref="F262:F322" si="50">IF(D262&gt;0,IF(E262/D262&gt;=100,"&gt;&gt;100",E262/D262*100),"-")</f>
        <v>100.00051530045981</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1709567</v>
      </c>
      <c r="E264" s="249">
        <v>1583866.16</v>
      </c>
      <c r="F264" s="95">
        <f t="shared" si="50"/>
        <v>92.64721183785133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113.39</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1833</v>
      </c>
      <c r="E271" s="249">
        <v>202.71</v>
      </c>
      <c r="F271" s="95">
        <f t="shared" si="50"/>
        <v>11.058919803600654</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2045306</v>
      </c>
      <c r="E287" s="249">
        <v>953849.23</v>
      </c>
      <c r="F287" s="95">
        <f t="shared" si="50"/>
        <v>46.636015833327626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3666</v>
      </c>
      <c r="E288" s="249"/>
      <c r="F288" s="95">
        <f t="shared" si="50"/>
        <v>0</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1490082</v>
      </c>
      <c r="E289" s="249">
        <v>603977.80000000005</v>
      </c>
      <c r="F289" s="95">
        <f t="shared" si="50"/>
        <v>40.533192133050399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v>15280563</v>
      </c>
      <c r="E293" s="249">
        <v>10635692.550000001</v>
      </c>
      <c r="F293" s="95">
        <f t="shared" si="50"/>
        <v>69.602753183897747</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57357</v>
      </c>
      <c r="E299" s="249">
        <v>60818.07</v>
      </c>
      <c r="F299" s="95">
        <f t="shared" si="50"/>
        <v>106.03425911397039</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24" workbookViewId="0">
      <selection activeCell="E8" sqref="E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5886620</v>
      </c>
      <c r="E5" s="81">
        <f t="shared" si="0"/>
        <v>6965280.9899999993</v>
      </c>
      <c r="F5" s="82">
        <f t="shared" ref="F5:F141" si="1">IF(D5&gt;0,IF(E5/D5&gt;=100,"&gt;&gt;100",E5/D5*100),"-")</f>
        <v>118.32394464055773</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5591710</v>
      </c>
      <c r="E6" s="83">
        <f t="shared" si="2"/>
        <v>6772927.8099999996</v>
      </c>
      <c r="F6" s="65">
        <f t="shared" si="1"/>
        <v>121.12444690443532</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v>5591710</v>
      </c>
      <c r="E7" s="251">
        <v>6772927.8099999996</v>
      </c>
      <c r="F7" s="65">
        <f t="shared" si="1"/>
        <v>121.12444690443532</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v>294910</v>
      </c>
      <c r="E20" s="251">
        <v>192353.18</v>
      </c>
      <c r="F20" s="65">
        <f t="shared" si="1"/>
        <v>65.224366755959437</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422940</v>
      </c>
      <c r="E28" s="83">
        <f t="shared" si="6"/>
        <v>597576.06000000006</v>
      </c>
      <c r="F28" s="65">
        <f t="shared" si="1"/>
        <v>141.29097744360902</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v>422940</v>
      </c>
      <c r="E30" s="251">
        <v>597576.06000000006</v>
      </c>
      <c r="F30" s="65">
        <f t="shared" si="1"/>
        <v>141.29097744360902</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9883862</v>
      </c>
      <c r="E35" s="83">
        <f t="shared" si="7"/>
        <v>3889542.32</v>
      </c>
      <c r="F35" s="65">
        <f t="shared" si="1"/>
        <v>39.352454738846006</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9883862</v>
      </c>
      <c r="E36" s="83">
        <f t="shared" si="8"/>
        <v>3889542.32</v>
      </c>
      <c r="F36" s="65">
        <f t="shared" si="1"/>
        <v>39.352454738846006</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v>9883862</v>
      </c>
      <c r="E37" s="251">
        <v>3889542.32</v>
      </c>
      <c r="F37" s="65">
        <f t="shared" si="1"/>
        <v>39.352454738846006</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69766</v>
      </c>
      <c r="E75" s="83">
        <f t="shared" si="15"/>
        <v>371232</v>
      </c>
      <c r="F75" s="65">
        <f t="shared" si="1"/>
        <v>532.11019694407014</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v>69766</v>
      </c>
      <c r="E76" s="251">
        <v>138435</v>
      </c>
      <c r="F76" s="65">
        <f t="shared" si="1"/>
        <v>198.42760083708399</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v>232797</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2299910</v>
      </c>
      <c r="E82" s="83">
        <f t="shared" si="16"/>
        <v>1754403.2200000002</v>
      </c>
      <c r="F82" s="65">
        <f t="shared" si="1"/>
        <v>76.281385793357131</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v>1311884</v>
      </c>
      <c r="E84" s="251">
        <v>716432.55</v>
      </c>
      <c r="F84" s="65">
        <f t="shared" si="1"/>
        <v>54.610967890453729</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v>178000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v>988026</v>
      </c>
      <c r="E88" s="251">
        <v>859970.67</v>
      </c>
      <c r="F88" s="65">
        <f t="shared" si="1"/>
        <v>87.039275282229426</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105333</v>
      </c>
      <c r="E89" s="83">
        <f t="shared" si="17"/>
        <v>50607.31</v>
      </c>
      <c r="F89" s="65">
        <f t="shared" si="1"/>
        <v>48.045066598312019</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v>105333</v>
      </c>
      <c r="E106" s="251">
        <v>50607.31</v>
      </c>
      <c r="F106" s="65">
        <f t="shared" si="1"/>
        <v>48.045066598312019</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583603</v>
      </c>
      <c r="E107" s="83">
        <f t="shared" si="21"/>
        <v>1831548.68</v>
      </c>
      <c r="F107" s="65">
        <f t="shared" si="1"/>
        <v>313.83469241933295</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v>352427</v>
      </c>
      <c r="E108" s="251">
        <v>1474230.73</v>
      </c>
      <c r="F108" s="65">
        <f t="shared" si="1"/>
        <v>418.30811203454897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v>82000</v>
      </c>
      <c r="E109" s="251">
        <v>80911.399999999994</v>
      </c>
      <c r="F109" s="65">
        <f t="shared" si="1"/>
        <v>98.672439024390229</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v>94497</v>
      </c>
      <c r="E111" s="251">
        <v>137383.59</v>
      </c>
      <c r="F111" s="65">
        <f t="shared" si="1"/>
        <v>145.38407568494239</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v>54679</v>
      </c>
      <c r="E113" s="251">
        <v>139022.96</v>
      </c>
      <c r="F113" s="65">
        <f t="shared" si="1"/>
        <v>254.25293074123522</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1087732</v>
      </c>
      <c r="E114" s="83">
        <f t="shared" si="22"/>
        <v>423694.21</v>
      </c>
      <c r="F114" s="65">
        <f t="shared" si="1"/>
        <v>38.952077349935465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941732</v>
      </c>
      <c r="E115" s="83">
        <f t="shared" si="23"/>
        <v>279694.21000000002</v>
      </c>
      <c r="F115" s="65">
        <f t="shared" si="1"/>
        <v>29.699979399659355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v>941732</v>
      </c>
      <c r="E116" s="251">
        <v>266184.21000000002</v>
      </c>
      <c r="F116" s="65">
        <f t="shared" si="1"/>
        <v>28.265388666839403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v>13510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78000</v>
      </c>
      <c r="E118" s="83">
        <f t="shared" si="24"/>
        <v>73500</v>
      </c>
      <c r="F118" s="65">
        <f t="shared" si="1"/>
        <v>94.230769230769226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v>78000</v>
      </c>
      <c r="E120" s="251">
        <v>73500</v>
      </c>
      <c r="F120" s="65">
        <f t="shared" si="1"/>
        <v>94.230769230769226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v>68000</v>
      </c>
      <c r="E125" s="251">
        <v>70500</v>
      </c>
      <c r="F125" s="65">
        <f t="shared" si="1"/>
        <v>103.6764705882353</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267727</v>
      </c>
      <c r="E129" s="83">
        <f t="shared" si="26"/>
        <v>243838.9</v>
      </c>
      <c r="F129" s="65">
        <f t="shared" si="1"/>
        <v>91.077440825915943</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v>82240</v>
      </c>
      <c r="E135" s="251">
        <v>65400</v>
      </c>
      <c r="F135" s="65">
        <f t="shared" si="1"/>
        <v>79.523346303501938</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v>185487</v>
      </c>
      <c r="E139" s="251"/>
      <c r="F139" s="65">
        <f t="shared" si="1"/>
        <v>0</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v>178438.9</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20607493</v>
      </c>
      <c r="E141" s="108">
        <f t="shared" si="28"/>
        <v>16127723.690000001</v>
      </c>
      <c r="F141" s="84">
        <f t="shared" si="1"/>
        <v>78.261454171062923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2" sqref="E4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10110</v>
      </c>
      <c r="E5" s="109">
        <f t="shared" si="0"/>
        <v>10110.02</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10110</v>
      </c>
      <c r="E22" s="110">
        <f t="shared" si="3"/>
        <v>10110.02</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10110</v>
      </c>
      <c r="E23" s="110">
        <f t="shared" si="4"/>
        <v>10110.02</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v>10110</v>
      </c>
      <c r="E24" s="252">
        <v>10110.02</v>
      </c>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424542</v>
      </c>
      <c r="E38" s="110">
        <f>E39+E44</f>
        <v>424541.26</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424151</v>
      </c>
      <c r="E39" s="110">
        <f t="shared" si="5"/>
        <v>424150.69</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v>424151</v>
      </c>
      <c r="E41" s="252">
        <v>424150.69</v>
      </c>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391</v>
      </c>
      <c r="E44" s="110">
        <f t="shared" si="6"/>
        <v>390.57</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v>391</v>
      </c>
      <c r="E46" s="252">
        <v>390.57</v>
      </c>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I37" sqref="I37"/>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v>18815951.57</v>
      </c>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16965414.310000002</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12455855.460000001</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v>4025392.92</v>
      </c>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v>6013687.2000000002</v>
      </c>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v>220052.94</v>
      </c>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v>320772.90000000002</v>
      </c>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v>1295553.1000000001</v>
      </c>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v>580396.4</v>
      </c>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v>3895909.34</v>
      </c>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613649.51</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v>613649.51</v>
      </c>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23587846.299999997</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13547312.25</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v>4172685.07</v>
      </c>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v>6237913.9400000004</v>
      </c>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v>279695.15000000002</v>
      </c>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v>6903</v>
      </c>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v>320377.90000000002</v>
      </c>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v>1296742.21</v>
      </c>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v>1232994.98</v>
      </c>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v>4782013.63</v>
      </c>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5258520.42</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v>5258520.42</v>
      </c>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12193519.580000006</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638880.04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391351.38</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258554.38</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v>138554.38</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v>20000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v>100000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132797</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v>132797</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247528.66</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v>120600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v>81856.25</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v>45072.41</v>
      </c>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11554639.540000001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v>562497.88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v>356449.11</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v>10635692.550000001</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2857</v>
      </c>
      <c r="B1" s="366"/>
      <c r="C1" s="366"/>
      <c r="D1" s="366"/>
      <c r="E1" s="73" t="s">
        <v>2999</v>
      </c>
      <c r="F1" s="73"/>
      <c r="G1" s="73"/>
      <c r="H1" s="73"/>
      <c r="I1" s="73"/>
      <c r="J1" s="73"/>
      <c r="K1" s="73"/>
      <c r="L1" s="73"/>
      <c r="M1" s="73"/>
      <c r="N1" s="73"/>
      <c r="O1" s="73"/>
      <c r="P1" s="73"/>
    </row>
    <row r="2" spans="1:16" ht="37.5" customHeight="1" x14ac:dyDescent="0.25">
      <c r="A2" s="371" t="s">
        <v>3000</v>
      </c>
      <c r="B2" s="366"/>
      <c r="C2" s="366"/>
      <c r="D2" s="366"/>
    </row>
    <row r="3" spans="1:16" ht="29.25" customHeight="1" x14ac:dyDescent="0.25">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37172</v>
      </c>
      <c r="P3" s="73"/>
    </row>
    <row r="4" spans="1:16" ht="19.5" customHeight="1" x14ac:dyDescent="0.25">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3022</v>
      </c>
      <c r="B19" s="369"/>
      <c r="C19" s="370"/>
      <c r="D19" s="125"/>
      <c r="E19" s="73">
        <f>SUM(E20:E274)</f>
        <v>0</v>
      </c>
      <c r="F19" s="73">
        <f>SUM(F20:F274)</f>
        <v>6</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5">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5">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5">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3298</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3299</v>
      </c>
      <c r="B1" s="383"/>
      <c r="C1" s="383"/>
    </row>
    <row r="2" spans="1:17" ht="33" customHeight="1" x14ac:dyDescent="0.25">
      <c r="A2" s="384" t="s">
        <v>3300</v>
      </c>
      <c r="B2" s="385"/>
      <c r="C2" s="376"/>
      <c r="D2" s="4"/>
      <c r="E2" s="4"/>
      <c r="F2" s="4"/>
      <c r="G2" s="4"/>
      <c r="H2" s="4"/>
      <c r="I2" s="4"/>
      <c r="J2" s="4"/>
      <c r="K2" s="4"/>
      <c r="L2" s="4"/>
      <c r="M2" s="4"/>
      <c r="N2" s="4"/>
      <c r="O2" s="4"/>
      <c r="P2" s="4"/>
      <c r="Q2" s="4"/>
    </row>
    <row r="3" spans="1:17" ht="18.75" customHeight="1" x14ac:dyDescent="0.25">
      <c r="A3" s="42" t="s">
        <v>3301</v>
      </c>
      <c r="B3" s="386" t="s">
        <v>3302</v>
      </c>
      <c r="C3" s="376"/>
      <c r="D3" s="4"/>
      <c r="E3" s="4"/>
      <c r="F3" s="4"/>
      <c r="G3" s="4"/>
      <c r="H3" s="4"/>
      <c r="I3" s="4"/>
      <c r="J3" s="4"/>
      <c r="K3" s="4"/>
      <c r="L3" s="4"/>
      <c r="M3" s="4"/>
      <c r="N3" s="4"/>
      <c r="O3" s="4"/>
      <c r="P3" s="4"/>
      <c r="Q3" s="4"/>
    </row>
    <row r="4" spans="1:17" ht="37.5" hidden="1" customHeight="1" x14ac:dyDescent="0.25">
      <c r="A4" s="43" t="s">
        <v>3303</v>
      </c>
      <c r="B4" s="380" t="s">
        <v>3304</v>
      </c>
      <c r="C4" s="376"/>
      <c r="D4" s="4"/>
      <c r="E4" s="4"/>
      <c r="F4" s="4"/>
      <c r="G4" s="4"/>
      <c r="H4" s="4"/>
      <c r="I4" s="4"/>
      <c r="J4" s="4"/>
      <c r="K4" s="4"/>
      <c r="L4" s="4"/>
      <c r="M4" s="4"/>
      <c r="N4" s="4"/>
      <c r="O4" s="4"/>
      <c r="P4" s="4"/>
      <c r="Q4" s="4"/>
    </row>
    <row r="5" spans="1:17" ht="48" hidden="1" customHeight="1" x14ac:dyDescent="0.25">
      <c r="A5" s="43" t="s">
        <v>3303</v>
      </c>
      <c r="B5" s="380" t="s">
        <v>3305</v>
      </c>
      <c r="C5" s="376"/>
      <c r="D5" s="4"/>
      <c r="E5" s="4"/>
      <c r="F5" s="4"/>
      <c r="G5" s="4"/>
      <c r="H5" s="4"/>
      <c r="I5" s="4"/>
      <c r="J5" s="4"/>
      <c r="K5" s="4"/>
      <c r="L5" s="4"/>
      <c r="M5" s="4"/>
      <c r="N5" s="4"/>
      <c r="O5" s="4"/>
      <c r="P5" s="4"/>
      <c r="Q5" s="4"/>
    </row>
    <row r="6" spans="1:17" ht="59.25" hidden="1" customHeight="1" x14ac:dyDescent="0.25">
      <c r="A6" s="43" t="s">
        <v>3303</v>
      </c>
      <c r="B6" s="380" t="s">
        <v>3306</v>
      </c>
      <c r="C6" s="376"/>
      <c r="D6" s="4"/>
      <c r="E6" s="4"/>
      <c r="F6" s="4"/>
      <c r="G6" s="4"/>
      <c r="H6" s="4"/>
      <c r="I6" s="4"/>
      <c r="J6" s="4"/>
      <c r="K6" s="4"/>
      <c r="L6" s="4"/>
      <c r="M6" s="4"/>
      <c r="N6" s="4"/>
      <c r="O6" s="4"/>
      <c r="P6" s="4"/>
      <c r="Q6" s="4"/>
    </row>
    <row r="7" spans="1:17" ht="48" hidden="1" customHeight="1" x14ac:dyDescent="0.25">
      <c r="A7" s="43" t="s">
        <v>3307</v>
      </c>
      <c r="B7" s="380" t="s">
        <v>3308</v>
      </c>
      <c r="C7" s="376"/>
      <c r="D7" s="4"/>
      <c r="E7" s="4"/>
      <c r="F7" s="4"/>
      <c r="G7" s="4"/>
      <c r="H7" s="4"/>
      <c r="I7" s="4"/>
      <c r="J7" s="4"/>
      <c r="K7" s="4"/>
      <c r="L7" s="4"/>
      <c r="M7" s="4"/>
      <c r="N7" s="4"/>
      <c r="O7" s="4"/>
      <c r="P7" s="4"/>
      <c r="Q7" s="4"/>
    </row>
    <row r="8" spans="1:17" ht="41.25" hidden="1" customHeight="1" x14ac:dyDescent="0.25">
      <c r="A8" s="43" t="s">
        <v>3309</v>
      </c>
      <c r="B8" s="380" t="s">
        <v>3310</v>
      </c>
      <c r="C8" s="376"/>
      <c r="D8" s="4"/>
      <c r="E8" s="4"/>
      <c r="F8" s="4"/>
      <c r="G8" s="4"/>
      <c r="H8" s="4"/>
      <c r="I8" s="4"/>
      <c r="J8" s="4"/>
      <c r="K8" s="4"/>
      <c r="L8" s="4"/>
      <c r="M8" s="4"/>
      <c r="N8" s="4"/>
      <c r="O8" s="4"/>
      <c r="P8" s="4"/>
      <c r="Q8" s="4"/>
    </row>
    <row r="9" spans="1:17" ht="59.25" hidden="1" customHeight="1" x14ac:dyDescent="0.25">
      <c r="A9" s="43" t="s">
        <v>3311</v>
      </c>
      <c r="B9" s="380" t="s">
        <v>3312</v>
      </c>
      <c r="C9" s="376"/>
      <c r="D9" s="4"/>
      <c r="E9" s="4"/>
      <c r="F9" s="4"/>
      <c r="G9" s="4"/>
      <c r="H9" s="4"/>
      <c r="I9" s="4"/>
      <c r="J9" s="4"/>
      <c r="K9" s="4"/>
      <c r="L9" s="4"/>
      <c r="M9" s="4"/>
      <c r="N9" s="4"/>
      <c r="O9" s="4"/>
      <c r="P9" s="4"/>
      <c r="Q9" s="4"/>
    </row>
    <row r="10" spans="1:17" ht="61.5" hidden="1" customHeight="1" x14ac:dyDescent="0.25">
      <c r="A10" s="43" t="s">
        <v>3311</v>
      </c>
      <c r="B10" s="380" t="s">
        <v>3313</v>
      </c>
      <c r="C10" s="376"/>
      <c r="D10" s="4"/>
      <c r="E10" s="4"/>
      <c r="F10" s="4"/>
      <c r="G10" s="4"/>
      <c r="H10" s="4"/>
      <c r="I10" s="4"/>
      <c r="J10" s="4"/>
      <c r="K10" s="4"/>
      <c r="L10" s="4"/>
      <c r="M10" s="4"/>
      <c r="N10" s="4"/>
      <c r="O10" s="4"/>
      <c r="P10" s="4"/>
      <c r="Q10" s="4"/>
    </row>
    <row r="11" spans="1:17" ht="43.5" hidden="1" customHeight="1" x14ac:dyDescent="0.25">
      <c r="A11" s="43" t="s">
        <v>3311</v>
      </c>
      <c r="B11" s="380" t="s">
        <v>3314</v>
      </c>
      <c r="C11" s="376"/>
      <c r="D11" s="4"/>
      <c r="E11" s="4"/>
      <c r="F11" s="4"/>
      <c r="G11" s="4"/>
      <c r="H11" s="4"/>
      <c r="I11" s="4"/>
      <c r="J11" s="4"/>
      <c r="K11" s="4"/>
      <c r="L11" s="4"/>
      <c r="M11" s="4"/>
      <c r="N11" s="4"/>
      <c r="O11" s="4"/>
      <c r="P11" s="4"/>
      <c r="Q11" s="4"/>
    </row>
    <row r="12" spans="1:17" ht="27.75" hidden="1" customHeight="1" x14ac:dyDescent="0.25">
      <c r="A12" s="43" t="s">
        <v>3315</v>
      </c>
      <c r="B12" s="380" t="s">
        <v>3316</v>
      </c>
      <c r="C12" s="376"/>
      <c r="D12" s="4"/>
      <c r="E12" s="4"/>
      <c r="F12" s="4"/>
      <c r="G12" s="4"/>
      <c r="H12" s="4"/>
      <c r="I12" s="4"/>
      <c r="J12" s="4"/>
      <c r="K12" s="4"/>
      <c r="L12" s="4"/>
      <c r="M12" s="4"/>
      <c r="N12" s="4"/>
      <c r="O12" s="4"/>
      <c r="P12" s="4"/>
      <c r="Q12" s="4"/>
    </row>
    <row r="13" spans="1:17" ht="27.75" hidden="1" customHeight="1" x14ac:dyDescent="0.25">
      <c r="A13" s="43" t="s">
        <v>3317</v>
      </c>
      <c r="B13" s="380" t="s">
        <v>3318</v>
      </c>
      <c r="C13" s="376"/>
      <c r="D13" s="4"/>
      <c r="E13" s="4"/>
      <c r="F13" s="4"/>
      <c r="G13" s="4"/>
      <c r="H13" s="4"/>
      <c r="I13" s="4"/>
      <c r="J13" s="4"/>
      <c r="K13" s="4"/>
      <c r="L13" s="4"/>
      <c r="M13" s="4"/>
      <c r="N13" s="4"/>
      <c r="O13" s="4"/>
      <c r="P13" s="4"/>
      <c r="Q13" s="4"/>
    </row>
    <row r="14" spans="1:17" ht="45.75" hidden="1" customHeight="1" x14ac:dyDescent="0.25">
      <c r="A14" s="43" t="s">
        <v>3319</v>
      </c>
      <c r="B14" s="380" t="s">
        <v>3320</v>
      </c>
      <c r="C14" s="376"/>
      <c r="D14" s="4"/>
      <c r="E14" s="4"/>
      <c r="F14" s="4"/>
      <c r="G14" s="4"/>
      <c r="H14" s="4"/>
      <c r="I14" s="4"/>
      <c r="J14" s="4"/>
      <c r="K14" s="4"/>
      <c r="L14" s="4"/>
      <c r="M14" s="4"/>
      <c r="N14" s="4"/>
      <c r="O14" s="4"/>
      <c r="P14" s="4"/>
      <c r="Q14" s="4"/>
    </row>
    <row r="15" spans="1:17" ht="45.75" hidden="1" customHeight="1" x14ac:dyDescent="0.25">
      <c r="A15" s="43" t="s">
        <v>3321</v>
      </c>
      <c r="B15" s="380" t="s">
        <v>3322</v>
      </c>
      <c r="C15" s="376"/>
      <c r="D15" s="4"/>
      <c r="E15" s="4"/>
      <c r="F15" s="4"/>
      <c r="G15" s="4"/>
      <c r="H15" s="4"/>
      <c r="I15" s="4"/>
      <c r="J15" s="4"/>
      <c r="K15" s="4"/>
      <c r="L15" s="4"/>
      <c r="M15" s="4"/>
      <c r="N15" s="4"/>
      <c r="O15" s="4"/>
      <c r="P15" s="4"/>
      <c r="Q15" s="4"/>
    </row>
    <row r="16" spans="1:17" ht="51" hidden="1" customHeight="1" x14ac:dyDescent="0.25">
      <c r="A16" s="43" t="s">
        <v>3323</v>
      </c>
      <c r="B16" s="380" t="s">
        <v>3324</v>
      </c>
      <c r="C16" s="376"/>
      <c r="D16" s="4"/>
      <c r="E16" s="4"/>
      <c r="F16" s="4"/>
      <c r="G16" s="4"/>
      <c r="H16" s="4"/>
      <c r="I16" s="4"/>
      <c r="J16" s="4"/>
      <c r="K16" s="4"/>
      <c r="L16" s="4"/>
      <c r="M16" s="4"/>
      <c r="N16" s="4"/>
      <c r="O16" s="4"/>
      <c r="P16" s="4"/>
      <c r="Q16" s="4"/>
    </row>
    <row r="17" spans="1:17" ht="27.75" hidden="1" customHeight="1" x14ac:dyDescent="0.25">
      <c r="A17" s="43" t="s">
        <v>3325</v>
      </c>
      <c r="B17" s="380" t="s">
        <v>3326</v>
      </c>
      <c r="C17" s="376"/>
      <c r="D17" s="4"/>
      <c r="E17" s="4"/>
      <c r="F17" s="4"/>
      <c r="G17" s="4"/>
      <c r="H17" s="4"/>
      <c r="I17" s="4"/>
      <c r="J17" s="4"/>
      <c r="K17" s="4"/>
      <c r="L17" s="4"/>
      <c r="M17" s="4"/>
      <c r="N17" s="4"/>
      <c r="O17" s="4"/>
      <c r="P17" s="4"/>
      <c r="Q17" s="4"/>
    </row>
    <row r="18" spans="1:17" ht="27.75" hidden="1" customHeight="1" x14ac:dyDescent="0.25">
      <c r="A18" s="43" t="s">
        <v>3327</v>
      </c>
      <c r="B18" s="380" t="s">
        <v>3328</v>
      </c>
      <c r="C18" s="376"/>
      <c r="D18" s="4"/>
      <c r="E18" s="4"/>
      <c r="F18" s="4"/>
      <c r="G18" s="4"/>
      <c r="H18" s="4"/>
      <c r="I18" s="4"/>
      <c r="J18" s="4"/>
      <c r="K18" s="4"/>
      <c r="L18" s="4"/>
      <c r="M18" s="4"/>
      <c r="N18" s="4"/>
      <c r="O18" s="4"/>
      <c r="P18" s="4"/>
      <c r="Q18" s="4"/>
    </row>
    <row r="19" spans="1:17" ht="45" hidden="1" customHeight="1" x14ac:dyDescent="0.25">
      <c r="A19" s="43" t="s">
        <v>3327</v>
      </c>
      <c r="B19" s="380" t="s">
        <v>3329</v>
      </c>
      <c r="C19" s="376"/>
      <c r="D19" s="4"/>
      <c r="E19" s="4"/>
      <c r="F19" s="4"/>
      <c r="G19" s="4"/>
      <c r="H19" s="4"/>
      <c r="I19" s="4"/>
      <c r="J19" s="4"/>
      <c r="K19" s="4"/>
      <c r="L19" s="4"/>
      <c r="M19" s="4"/>
      <c r="N19" s="4"/>
      <c r="O19" s="4"/>
      <c r="P19" s="4"/>
      <c r="Q19" s="4"/>
    </row>
    <row r="20" spans="1:17" ht="45" hidden="1" customHeight="1" x14ac:dyDescent="0.25">
      <c r="A20" s="43" t="s">
        <v>3330</v>
      </c>
      <c r="B20" s="380" t="s">
        <v>3331</v>
      </c>
      <c r="C20" s="376"/>
      <c r="D20" s="4"/>
      <c r="E20" s="4"/>
      <c r="F20" s="4"/>
      <c r="G20" s="4"/>
      <c r="H20" s="4"/>
      <c r="I20" s="4"/>
      <c r="J20" s="4"/>
      <c r="K20" s="4"/>
      <c r="L20" s="4"/>
      <c r="M20" s="4"/>
      <c r="N20" s="4"/>
      <c r="O20" s="4"/>
      <c r="P20" s="4"/>
      <c r="Q20" s="4"/>
    </row>
    <row r="21" spans="1:17" ht="30" hidden="1" customHeight="1" x14ac:dyDescent="0.25">
      <c r="A21" s="43" t="s">
        <v>3332</v>
      </c>
      <c r="B21" s="380" t="s">
        <v>3333</v>
      </c>
      <c r="C21" s="376"/>
      <c r="D21" s="4"/>
      <c r="E21" s="4"/>
      <c r="F21" s="4"/>
      <c r="G21" s="4"/>
      <c r="H21" s="4"/>
      <c r="I21" s="4"/>
      <c r="J21" s="4"/>
      <c r="K21" s="4"/>
      <c r="L21" s="4"/>
      <c r="M21" s="4"/>
      <c r="N21" s="4"/>
      <c r="O21" s="4"/>
      <c r="P21" s="4"/>
      <c r="Q21" s="4"/>
    </row>
    <row r="22" spans="1:17" ht="30" hidden="1" customHeight="1" x14ac:dyDescent="0.25">
      <c r="A22" s="43" t="s">
        <v>3334</v>
      </c>
      <c r="B22" s="380" t="s">
        <v>3335</v>
      </c>
      <c r="C22" s="376"/>
      <c r="D22" s="4"/>
      <c r="E22" s="4"/>
      <c r="F22" s="4"/>
      <c r="G22" s="4"/>
      <c r="H22" s="4"/>
      <c r="I22" s="4"/>
      <c r="J22" s="4"/>
      <c r="K22" s="4"/>
      <c r="L22" s="4"/>
      <c r="M22" s="4"/>
      <c r="N22" s="4"/>
      <c r="O22" s="4"/>
      <c r="P22" s="4"/>
      <c r="Q22" s="4"/>
    </row>
    <row r="23" spans="1:17" ht="30" hidden="1" customHeight="1" x14ac:dyDescent="0.25">
      <c r="A23" s="43" t="s">
        <v>3336</v>
      </c>
      <c r="B23" s="380" t="s">
        <v>3337</v>
      </c>
      <c r="C23" s="376"/>
      <c r="D23" s="4"/>
      <c r="E23" s="4"/>
      <c r="F23" s="4"/>
      <c r="G23" s="4"/>
      <c r="H23" s="4"/>
      <c r="I23" s="4"/>
      <c r="J23" s="4"/>
      <c r="K23" s="4"/>
      <c r="L23" s="4"/>
      <c r="M23" s="4"/>
      <c r="N23" s="4"/>
      <c r="O23" s="4"/>
      <c r="P23" s="4"/>
      <c r="Q23" s="4"/>
    </row>
    <row r="24" spans="1:17" ht="30" hidden="1" customHeight="1" x14ac:dyDescent="0.25">
      <c r="A24" s="43" t="s">
        <v>3338</v>
      </c>
      <c r="B24" s="380" t="s">
        <v>3339</v>
      </c>
      <c r="C24" s="376"/>
      <c r="D24" s="4"/>
      <c r="E24" s="4"/>
      <c r="F24" s="4"/>
      <c r="G24" s="4"/>
      <c r="H24" s="4"/>
      <c r="I24" s="4"/>
      <c r="J24" s="4"/>
      <c r="K24" s="4"/>
      <c r="L24" s="4"/>
      <c r="M24" s="4"/>
      <c r="N24" s="4"/>
      <c r="O24" s="4"/>
      <c r="P24" s="4"/>
      <c r="Q24" s="4"/>
    </row>
    <row r="25" spans="1:17" ht="30" hidden="1" customHeight="1" x14ac:dyDescent="0.25">
      <c r="A25" s="43" t="s">
        <v>3340</v>
      </c>
      <c r="B25" s="380" t="s">
        <v>3341</v>
      </c>
      <c r="C25" s="376"/>
      <c r="D25" s="4"/>
      <c r="E25" s="4"/>
      <c r="F25" s="4"/>
      <c r="G25" s="4"/>
      <c r="H25" s="4"/>
      <c r="I25" s="4"/>
      <c r="J25" s="4"/>
      <c r="K25" s="4"/>
      <c r="L25" s="4"/>
      <c r="M25" s="4"/>
      <c r="N25" s="4"/>
      <c r="O25" s="4"/>
      <c r="P25" s="4"/>
      <c r="Q25" s="4"/>
    </row>
    <row r="26" spans="1:17" ht="30" hidden="1" customHeight="1" x14ac:dyDescent="0.25">
      <c r="A26" s="43" t="s">
        <v>3342</v>
      </c>
      <c r="B26" s="380" t="s">
        <v>3343</v>
      </c>
      <c r="C26" s="376"/>
      <c r="D26" s="4"/>
      <c r="E26" s="4"/>
      <c r="F26" s="4"/>
      <c r="G26" s="4"/>
      <c r="H26" s="4"/>
      <c r="I26" s="4"/>
      <c r="J26" s="4"/>
      <c r="K26" s="4"/>
      <c r="L26" s="4"/>
      <c r="M26" s="4"/>
      <c r="N26" s="4"/>
      <c r="O26" s="4"/>
      <c r="P26" s="4"/>
      <c r="Q26" s="4"/>
    </row>
    <row r="27" spans="1:17" ht="70.5" hidden="1" customHeight="1" x14ac:dyDescent="0.25">
      <c r="A27" s="43" t="s">
        <v>3344</v>
      </c>
      <c r="B27" s="380" t="s">
        <v>3345</v>
      </c>
      <c r="C27" s="376"/>
      <c r="D27" s="4"/>
      <c r="E27" s="4"/>
      <c r="F27" s="4"/>
      <c r="G27" s="4"/>
      <c r="H27" s="4"/>
      <c r="I27" s="4"/>
      <c r="J27" s="4"/>
      <c r="K27" s="4"/>
      <c r="L27" s="4"/>
      <c r="M27" s="4"/>
      <c r="N27" s="4"/>
      <c r="O27" s="4"/>
      <c r="P27" s="4"/>
      <c r="Q27" s="4"/>
    </row>
    <row r="28" spans="1:17" ht="48" hidden="1" customHeight="1" x14ac:dyDescent="0.25">
      <c r="A28" s="43" t="s">
        <v>3346</v>
      </c>
      <c r="B28" s="380" t="s">
        <v>3347</v>
      </c>
      <c r="C28" s="376"/>
      <c r="D28" s="4"/>
      <c r="E28" s="4"/>
      <c r="F28" s="4"/>
      <c r="G28" s="4"/>
      <c r="H28" s="4"/>
      <c r="I28" s="4"/>
      <c r="J28" s="4"/>
      <c r="K28" s="4"/>
      <c r="L28" s="4"/>
      <c r="M28" s="4"/>
      <c r="N28" s="4"/>
      <c r="O28" s="4"/>
      <c r="P28" s="4"/>
      <c r="Q28" s="4"/>
    </row>
    <row r="29" spans="1:17" ht="100.5" hidden="1" customHeight="1" x14ac:dyDescent="0.25">
      <c r="A29" s="43" t="s">
        <v>3348</v>
      </c>
      <c r="B29" s="380" t="s">
        <v>3349</v>
      </c>
      <c r="C29" s="376"/>
      <c r="D29" s="4"/>
      <c r="E29" s="4"/>
      <c r="F29" s="4"/>
      <c r="G29" s="4"/>
      <c r="H29" s="4"/>
      <c r="I29" s="4"/>
      <c r="J29" s="4"/>
      <c r="K29" s="4"/>
      <c r="L29" s="4"/>
      <c r="M29" s="4"/>
      <c r="N29" s="4"/>
      <c r="O29" s="4"/>
      <c r="P29" s="4"/>
      <c r="Q29" s="4"/>
    </row>
    <row r="30" spans="1:17" ht="45" hidden="1" customHeight="1" x14ac:dyDescent="0.25">
      <c r="A30" s="43" t="s">
        <v>3350</v>
      </c>
      <c r="B30" s="380" t="s">
        <v>3351</v>
      </c>
      <c r="C30" s="376"/>
      <c r="D30" s="4"/>
      <c r="E30" s="4"/>
      <c r="F30" s="4"/>
      <c r="G30" s="4"/>
      <c r="H30" s="4"/>
      <c r="I30" s="4"/>
      <c r="J30" s="4"/>
      <c r="K30" s="4"/>
      <c r="L30" s="4"/>
      <c r="M30" s="4"/>
      <c r="N30" s="4"/>
      <c r="O30" s="4"/>
      <c r="P30" s="4"/>
      <c r="Q30" s="4"/>
    </row>
    <row r="31" spans="1:17" ht="45" hidden="1" customHeight="1" x14ac:dyDescent="0.25">
      <c r="A31" s="43" t="s">
        <v>3352</v>
      </c>
      <c r="B31" s="380" t="s">
        <v>3353</v>
      </c>
      <c r="C31" s="376"/>
      <c r="D31" s="4"/>
      <c r="E31" s="4"/>
      <c r="F31" s="4"/>
      <c r="G31" s="4"/>
      <c r="H31" s="4"/>
      <c r="I31" s="4"/>
      <c r="J31" s="4"/>
      <c r="K31" s="4"/>
      <c r="L31" s="4"/>
      <c r="M31" s="4"/>
      <c r="N31" s="4"/>
      <c r="O31" s="4"/>
      <c r="P31" s="4"/>
      <c r="Q31" s="4"/>
    </row>
    <row r="32" spans="1:17" ht="45" hidden="1" customHeight="1" x14ac:dyDescent="0.25">
      <c r="A32" s="43" t="s">
        <v>3354</v>
      </c>
      <c r="B32" s="380" t="s">
        <v>3355</v>
      </c>
      <c r="C32" s="376"/>
      <c r="D32" s="4"/>
      <c r="E32" s="4"/>
      <c r="F32" s="4"/>
      <c r="G32" s="4"/>
      <c r="H32" s="4"/>
      <c r="I32" s="4"/>
      <c r="J32" s="4"/>
      <c r="K32" s="4"/>
      <c r="L32" s="4"/>
      <c r="M32" s="4"/>
      <c r="N32" s="4"/>
      <c r="O32" s="4"/>
      <c r="P32" s="4"/>
      <c r="Q32" s="4"/>
    </row>
    <row r="33" spans="1:17" ht="72" hidden="1" customHeight="1" x14ac:dyDescent="0.25">
      <c r="A33" s="43" t="s">
        <v>3356</v>
      </c>
      <c r="B33" s="380" t="s">
        <v>3357</v>
      </c>
      <c r="C33" s="376"/>
      <c r="D33" s="4"/>
      <c r="E33" s="4"/>
      <c r="F33" s="4"/>
      <c r="G33" s="4"/>
      <c r="H33" s="4"/>
      <c r="I33" s="4"/>
      <c r="J33" s="4"/>
      <c r="K33" s="4"/>
      <c r="L33" s="4"/>
      <c r="M33" s="4"/>
      <c r="N33" s="4"/>
      <c r="O33" s="4"/>
      <c r="P33" s="4"/>
      <c r="Q33" s="4"/>
    </row>
    <row r="34" spans="1:17" ht="79.5" hidden="1" customHeight="1" x14ac:dyDescent="0.25">
      <c r="A34" s="43" t="s">
        <v>3358</v>
      </c>
      <c r="B34" s="380" t="s">
        <v>3359</v>
      </c>
      <c r="C34" s="376"/>
      <c r="D34" s="4"/>
      <c r="E34" s="4"/>
      <c r="F34" s="4"/>
      <c r="G34" s="4"/>
      <c r="H34" s="4"/>
      <c r="I34" s="4"/>
      <c r="J34" s="4"/>
      <c r="K34" s="4"/>
      <c r="L34" s="4"/>
      <c r="M34" s="4"/>
      <c r="N34" s="4"/>
      <c r="O34" s="4"/>
      <c r="P34" s="4"/>
      <c r="Q34" s="4"/>
    </row>
    <row r="35" spans="1:17" ht="70.5" hidden="1" customHeight="1" x14ac:dyDescent="0.25">
      <c r="A35" s="43" t="s">
        <v>3360</v>
      </c>
      <c r="B35" s="380" t="s">
        <v>3361</v>
      </c>
      <c r="C35" s="376"/>
      <c r="D35" s="4"/>
      <c r="E35" s="4"/>
      <c r="F35" s="4"/>
      <c r="G35" s="4"/>
      <c r="H35" s="4"/>
      <c r="I35" s="4"/>
      <c r="J35" s="4"/>
      <c r="K35" s="4"/>
      <c r="L35" s="4"/>
      <c r="M35" s="4"/>
      <c r="N35" s="4"/>
      <c r="O35" s="4"/>
      <c r="P35" s="4"/>
      <c r="Q35" s="4"/>
    </row>
    <row r="36" spans="1:17" ht="45.75" hidden="1" customHeight="1" x14ac:dyDescent="0.25">
      <c r="A36" s="43" t="s">
        <v>3362</v>
      </c>
      <c r="B36" s="380" t="s">
        <v>3363</v>
      </c>
      <c r="C36" s="376"/>
      <c r="D36" s="4"/>
      <c r="E36" s="4"/>
      <c r="F36" s="4"/>
      <c r="G36" s="4"/>
      <c r="H36" s="4"/>
      <c r="I36" s="4"/>
      <c r="J36" s="4"/>
      <c r="K36" s="4"/>
      <c r="L36" s="4"/>
      <c r="M36" s="4"/>
      <c r="N36" s="4"/>
      <c r="O36" s="4"/>
      <c r="P36" s="4"/>
      <c r="Q36" s="4"/>
    </row>
    <row r="37" spans="1:17" ht="54.75" hidden="1" customHeight="1" x14ac:dyDescent="0.25">
      <c r="A37" s="43" t="s">
        <v>3364</v>
      </c>
      <c r="B37" s="380" t="s">
        <v>3365</v>
      </c>
      <c r="C37" s="376"/>
      <c r="D37" s="4"/>
      <c r="E37" s="4"/>
      <c r="F37" s="4"/>
      <c r="G37" s="4"/>
      <c r="H37" s="4"/>
      <c r="I37" s="4"/>
      <c r="J37" s="4"/>
      <c r="K37" s="4"/>
      <c r="L37" s="4"/>
      <c r="M37" s="4"/>
      <c r="N37" s="4"/>
      <c r="O37" s="4"/>
      <c r="P37" s="4"/>
      <c r="Q37" s="4"/>
    </row>
    <row r="38" spans="1:17" ht="37.5" hidden="1" customHeight="1" x14ac:dyDescent="0.25">
      <c r="A38" s="43" t="s">
        <v>3366</v>
      </c>
      <c r="B38" s="380" t="s">
        <v>3367</v>
      </c>
      <c r="C38" s="376"/>
      <c r="D38" s="4"/>
      <c r="E38" s="4"/>
      <c r="F38" s="4"/>
      <c r="G38" s="4"/>
      <c r="H38" s="4"/>
      <c r="I38" s="4"/>
      <c r="J38" s="4"/>
      <c r="K38" s="4"/>
      <c r="L38" s="4"/>
      <c r="M38" s="4"/>
      <c r="N38" s="4"/>
      <c r="O38" s="4"/>
      <c r="P38" s="4"/>
      <c r="Q38" s="4"/>
    </row>
    <row r="39" spans="1:17" ht="61.5" hidden="1" customHeight="1" x14ac:dyDescent="0.25">
      <c r="A39" s="43" t="s">
        <v>3368</v>
      </c>
      <c r="B39" s="380" t="s">
        <v>3369</v>
      </c>
      <c r="C39" s="376"/>
      <c r="D39" s="4"/>
      <c r="E39" s="4"/>
      <c r="F39" s="4"/>
      <c r="G39" s="4"/>
      <c r="H39" s="4"/>
      <c r="I39" s="4"/>
      <c r="J39" s="4"/>
      <c r="K39" s="4"/>
      <c r="L39" s="4"/>
      <c r="M39" s="4"/>
      <c r="N39" s="4"/>
      <c r="O39" s="4"/>
      <c r="P39" s="4"/>
      <c r="Q39" s="4"/>
    </row>
    <row r="40" spans="1:17" ht="53.25" hidden="1" customHeight="1" x14ac:dyDescent="0.25">
      <c r="A40" s="43" t="s">
        <v>3370</v>
      </c>
      <c r="B40" s="380" t="s">
        <v>3371</v>
      </c>
      <c r="C40" s="376"/>
      <c r="D40" s="4"/>
      <c r="E40" s="4"/>
      <c r="F40" s="4"/>
      <c r="G40" s="4"/>
      <c r="H40" s="4"/>
      <c r="I40" s="4"/>
      <c r="J40" s="4"/>
      <c r="K40" s="4"/>
      <c r="L40" s="4"/>
      <c r="M40" s="4"/>
      <c r="N40" s="4"/>
      <c r="O40" s="4"/>
      <c r="P40" s="4"/>
      <c r="Q40" s="4"/>
    </row>
    <row r="41" spans="1:17" ht="73.5" hidden="1" customHeight="1" x14ac:dyDescent="0.25">
      <c r="A41" s="43" t="s">
        <v>3372</v>
      </c>
      <c r="B41" s="380" t="s">
        <v>3373</v>
      </c>
      <c r="C41" s="376"/>
      <c r="D41" s="4"/>
      <c r="E41" s="4"/>
      <c r="F41" s="4"/>
      <c r="G41" s="4"/>
      <c r="H41" s="4"/>
      <c r="I41" s="4"/>
      <c r="J41" s="4"/>
      <c r="K41" s="4"/>
      <c r="L41" s="4"/>
      <c r="M41" s="4"/>
      <c r="N41" s="4"/>
      <c r="O41" s="4"/>
      <c r="P41" s="4"/>
      <c r="Q41" s="4"/>
    </row>
    <row r="42" spans="1:17" ht="57.75" hidden="1" customHeight="1" x14ac:dyDescent="0.25">
      <c r="A42" s="43" t="s">
        <v>3374</v>
      </c>
      <c r="B42" s="380" t="s">
        <v>3375</v>
      </c>
      <c r="C42" s="376"/>
      <c r="D42" s="4"/>
      <c r="E42" s="4"/>
      <c r="F42" s="4"/>
      <c r="G42" s="4"/>
      <c r="H42" s="4"/>
      <c r="I42" s="4"/>
      <c r="J42" s="4"/>
      <c r="K42" s="4"/>
      <c r="L42" s="4"/>
      <c r="M42" s="4"/>
      <c r="N42" s="4"/>
      <c r="O42" s="4"/>
      <c r="P42" s="4"/>
      <c r="Q42" s="4"/>
    </row>
    <row r="43" spans="1:17" ht="84" hidden="1" customHeight="1" x14ac:dyDescent="0.25">
      <c r="A43" s="43" t="s">
        <v>3376</v>
      </c>
      <c r="B43" s="380" t="s">
        <v>3377</v>
      </c>
      <c r="C43" s="376"/>
      <c r="D43" s="4"/>
      <c r="E43" s="4"/>
      <c r="F43" s="4"/>
      <c r="G43" s="4"/>
      <c r="H43" s="4"/>
      <c r="I43" s="4"/>
      <c r="J43" s="4"/>
      <c r="K43" s="4"/>
      <c r="L43" s="4"/>
      <c r="M43" s="4"/>
      <c r="N43" s="4"/>
      <c r="O43" s="4"/>
      <c r="P43" s="4"/>
      <c r="Q43" s="4"/>
    </row>
    <row r="44" spans="1:17" ht="48" hidden="1" customHeight="1" x14ac:dyDescent="0.25">
      <c r="A44" s="43" t="s">
        <v>3378</v>
      </c>
      <c r="B44" s="380" t="s">
        <v>3379</v>
      </c>
      <c r="C44" s="376"/>
      <c r="D44" s="4"/>
      <c r="E44" s="4"/>
      <c r="F44" s="4"/>
      <c r="G44" s="4"/>
      <c r="H44" s="4"/>
      <c r="I44" s="4"/>
      <c r="J44" s="4"/>
      <c r="K44" s="4"/>
      <c r="L44" s="4"/>
      <c r="M44" s="4"/>
      <c r="N44" s="4"/>
      <c r="O44" s="4"/>
      <c r="P44" s="4"/>
      <c r="Q44" s="4"/>
    </row>
    <row r="45" spans="1:17" ht="57" hidden="1" customHeight="1" x14ac:dyDescent="0.25">
      <c r="A45" s="43" t="s">
        <v>3380</v>
      </c>
      <c r="B45" s="380" t="s">
        <v>3381</v>
      </c>
      <c r="C45" s="376"/>
      <c r="D45" s="4"/>
      <c r="E45" s="4"/>
      <c r="F45" s="4"/>
      <c r="G45" s="4"/>
      <c r="H45" s="4"/>
      <c r="I45" s="4"/>
      <c r="J45" s="4"/>
      <c r="K45" s="4"/>
      <c r="L45" s="4"/>
      <c r="M45" s="4"/>
      <c r="N45" s="4"/>
      <c r="O45" s="4"/>
      <c r="P45" s="4"/>
      <c r="Q45" s="4"/>
    </row>
    <row r="46" spans="1:17" ht="73.5" hidden="1" customHeight="1" x14ac:dyDescent="0.25">
      <c r="A46" s="43" t="s">
        <v>3382</v>
      </c>
      <c r="B46" s="381" t="s">
        <v>3383</v>
      </c>
      <c r="C46" s="376"/>
      <c r="D46" s="41"/>
      <c r="E46" s="4"/>
      <c r="F46" s="4"/>
      <c r="G46" s="4"/>
      <c r="H46" s="4"/>
      <c r="I46" s="4"/>
      <c r="J46" s="4"/>
      <c r="K46" s="4"/>
      <c r="L46" s="4"/>
      <c r="M46" s="4"/>
      <c r="N46" s="4"/>
      <c r="O46" s="4"/>
      <c r="P46" s="4"/>
      <c r="Q46" s="4"/>
    </row>
    <row r="47" spans="1:17" ht="66" hidden="1" customHeight="1" x14ac:dyDescent="0.25">
      <c r="A47" s="48" t="s">
        <v>3384</v>
      </c>
      <c r="B47" s="382" t="s">
        <v>3385</v>
      </c>
      <c r="C47" s="382"/>
      <c r="D47" s="4"/>
      <c r="E47" s="4"/>
      <c r="F47" s="4"/>
      <c r="G47" s="4"/>
      <c r="H47" s="4"/>
      <c r="I47" s="4"/>
      <c r="J47" s="4"/>
      <c r="K47" s="4"/>
      <c r="L47" s="4"/>
      <c r="M47" s="4"/>
      <c r="N47" s="4"/>
      <c r="O47" s="4"/>
      <c r="P47" s="4"/>
      <c r="Q47" s="4"/>
    </row>
    <row r="48" spans="1:17" ht="123.75" customHeight="1" x14ac:dyDescent="0.25">
      <c r="A48" s="269" t="s">
        <v>3386</v>
      </c>
      <c r="B48" s="379" t="s">
        <v>3387</v>
      </c>
      <c r="C48" s="378"/>
      <c r="D48" s="4"/>
      <c r="E48" s="4"/>
      <c r="F48" s="4"/>
      <c r="G48" s="4"/>
      <c r="H48" s="4"/>
      <c r="I48" s="4"/>
      <c r="J48" s="4"/>
      <c r="K48" s="4"/>
      <c r="L48" s="4"/>
      <c r="M48" s="4"/>
      <c r="N48" s="4"/>
      <c r="O48" s="4"/>
      <c r="P48" s="4"/>
      <c r="Q48" s="4"/>
    </row>
    <row r="49" spans="1:17" ht="34.5" customHeight="1" x14ac:dyDescent="0.25">
      <c r="A49" s="269" t="s">
        <v>3388</v>
      </c>
      <c r="B49" s="377" t="s">
        <v>3389</v>
      </c>
      <c r="C49" s="378"/>
      <c r="D49" s="4"/>
      <c r="E49" s="4"/>
      <c r="F49" s="4"/>
      <c r="G49" s="4"/>
      <c r="H49" s="4"/>
      <c r="I49" s="4"/>
      <c r="J49" s="4"/>
      <c r="K49" s="4"/>
      <c r="L49" s="4"/>
      <c r="M49" s="4"/>
      <c r="N49" s="4"/>
      <c r="O49" s="4"/>
      <c r="P49" s="4"/>
      <c r="Q49" s="4"/>
    </row>
    <row r="50" spans="1:17" ht="34.5" customHeight="1" x14ac:dyDescent="0.25">
      <c r="A50" s="269" t="s">
        <v>3390</v>
      </c>
      <c r="B50" s="377" t="s">
        <v>3391</v>
      </c>
      <c r="C50" s="378"/>
      <c r="D50" s="4"/>
      <c r="E50" s="4"/>
      <c r="F50" s="4"/>
      <c r="G50" s="4"/>
      <c r="H50" s="4"/>
      <c r="I50" s="4"/>
      <c r="J50" s="4"/>
      <c r="K50" s="4"/>
      <c r="L50" s="4"/>
      <c r="M50" s="4"/>
      <c r="N50" s="4"/>
      <c r="O50" s="4"/>
      <c r="P50" s="4"/>
      <c r="Q50" s="4"/>
    </row>
    <row r="51" spans="1:17" ht="31.5" customHeight="1" x14ac:dyDescent="0.25">
      <c r="A51" s="311" t="s">
        <v>3392</v>
      </c>
      <c r="B51" s="375" t="s">
        <v>3393</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Stana</cp:lastModifiedBy>
  <cp:lastPrinted>2023-02-14T06:08:38Z</cp:lastPrinted>
  <dcterms:created xsi:type="dcterms:W3CDTF">2022-04-01T05:14:30Z</dcterms:created>
  <dcterms:modified xsi:type="dcterms:W3CDTF">2023-02-14T06:08:41Z</dcterms:modified>
</cp:coreProperties>
</file>